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5600" windowHeight="10170" activeTab="1"/>
  </bookViews>
  <sheets>
    <sheet name="Celá škola" sheetId="1" r:id="rId1"/>
    <sheet name="TOP 10" sheetId="2" r:id="rId2"/>
    <sheet name="Poradie tried" sheetId="3" r:id="rId3"/>
  </sheets>
  <calcPr calcId="125725"/>
</workbook>
</file>

<file path=xl/calcChain.xml><?xml version="1.0" encoding="utf-8"?>
<calcChain xmlns="http://schemas.openxmlformats.org/spreadsheetml/2006/main">
  <c r="F81" i="1"/>
  <c r="F82" s="1"/>
  <c r="F27"/>
  <c r="F28" s="1"/>
  <c r="F52" l="1"/>
  <c r="F103"/>
  <c r="F104" s="1"/>
  <c r="F124"/>
  <c r="F125" s="1"/>
  <c r="D13" i="3"/>
  <c r="E13" s="1"/>
  <c r="F153" i="1"/>
  <c r="F154" s="1"/>
  <c r="F53" l="1"/>
  <c r="F174"/>
  <c r="F175" s="1"/>
  <c r="F194"/>
  <c r="F195" s="1"/>
  <c r="F216"/>
  <c r="F217" s="1"/>
  <c r="F15" i="2"/>
  <c r="F223" i="1" l="1"/>
</calcChain>
</file>

<file path=xl/sharedStrings.xml><?xml version="1.0" encoding="utf-8"?>
<sst xmlns="http://schemas.openxmlformats.org/spreadsheetml/2006/main" count="908" uniqueCount="311">
  <si>
    <t>Augustínová</t>
  </si>
  <si>
    <t>Sára</t>
  </si>
  <si>
    <t>Peter</t>
  </si>
  <si>
    <t>Briestenský</t>
  </si>
  <si>
    <t>Lukáš</t>
  </si>
  <si>
    <t>Čelko</t>
  </si>
  <si>
    <t>Dávid</t>
  </si>
  <si>
    <t>René</t>
  </si>
  <si>
    <t>Dižová</t>
  </si>
  <si>
    <t>Paulína</t>
  </si>
  <si>
    <t>Jurkechová</t>
  </si>
  <si>
    <t>Lenka</t>
  </si>
  <si>
    <t>Kardošová</t>
  </si>
  <si>
    <t>Silvia</t>
  </si>
  <si>
    <t>Kohút</t>
  </si>
  <si>
    <t>František</t>
  </si>
  <si>
    <t>Lapúniková</t>
  </si>
  <si>
    <t>Dominika</t>
  </si>
  <si>
    <t>Marko</t>
  </si>
  <si>
    <t>Michal</t>
  </si>
  <si>
    <t>Pavlovič</t>
  </si>
  <si>
    <t>Timotej</t>
  </si>
  <si>
    <t>Ragula</t>
  </si>
  <si>
    <t>Filip</t>
  </si>
  <si>
    <t>Rezáková</t>
  </si>
  <si>
    <t>Sofia Nina</t>
  </si>
  <si>
    <t>Sádecký</t>
  </si>
  <si>
    <t>Miroslav</t>
  </si>
  <si>
    <t>Valachová</t>
  </si>
  <si>
    <t>Viktória Valéria</t>
  </si>
  <si>
    <t>Rebecca</t>
  </si>
  <si>
    <t>Dominik</t>
  </si>
  <si>
    <t>Šimon</t>
  </si>
  <si>
    <t>Ďureková</t>
  </si>
  <si>
    <t>Zuzana</t>
  </si>
  <si>
    <t>Andrej</t>
  </si>
  <si>
    <t>Krčmárik</t>
  </si>
  <si>
    <t>Kučík</t>
  </si>
  <si>
    <t>Martin</t>
  </si>
  <si>
    <t>Lednická</t>
  </si>
  <si>
    <t>Vanesa</t>
  </si>
  <si>
    <t>Lednický</t>
  </si>
  <si>
    <t>Patrik</t>
  </si>
  <si>
    <t>Tobias</t>
  </si>
  <si>
    <t>Mišúrová</t>
  </si>
  <si>
    <t>Tamara</t>
  </si>
  <si>
    <t>Ema</t>
  </si>
  <si>
    <t>Samuel</t>
  </si>
  <si>
    <t>Šujanská</t>
  </si>
  <si>
    <t>Tkáčová</t>
  </si>
  <si>
    <t>Simona</t>
  </si>
  <si>
    <t>Čelková</t>
  </si>
  <si>
    <t>Nikola</t>
  </si>
  <si>
    <t>Matúš</t>
  </si>
  <si>
    <t>Mišúr</t>
  </si>
  <si>
    <t>Mário</t>
  </si>
  <si>
    <t>Sádecká</t>
  </si>
  <si>
    <t>Adela</t>
  </si>
  <si>
    <t>Tomáš</t>
  </si>
  <si>
    <t>Vančová</t>
  </si>
  <si>
    <t>Behuníková</t>
  </si>
  <si>
    <t>Kristína</t>
  </si>
  <si>
    <t>Donát</t>
  </si>
  <si>
    <t>Ján</t>
  </si>
  <si>
    <t>Haviar</t>
  </si>
  <si>
    <t>Jakub</t>
  </si>
  <si>
    <t>Natália</t>
  </si>
  <si>
    <t>Zábrady</t>
  </si>
  <si>
    <t>Juraj</t>
  </si>
  <si>
    <t>Kardoš</t>
  </si>
  <si>
    <t>Ondrej</t>
  </si>
  <si>
    <t>Marková</t>
  </si>
  <si>
    <t>Katarína</t>
  </si>
  <si>
    <t>Ivana</t>
  </si>
  <si>
    <t>Haviarová</t>
  </si>
  <si>
    <t>Daniela</t>
  </si>
  <si>
    <t>Mária</t>
  </si>
  <si>
    <t>Špánik</t>
  </si>
  <si>
    <t>Jozef</t>
  </si>
  <si>
    <t>Zacharová</t>
  </si>
  <si>
    <t>Alžbeta</t>
  </si>
  <si>
    <t>Jance</t>
  </si>
  <si>
    <t>Matej</t>
  </si>
  <si>
    <t>Barbora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</si>
  <si>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</si>
  <si>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</si>
  <si>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</si>
  <si>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</si>
  <si>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</si>
  <si>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</si>
  <si>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</si>
  <si>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</si>
  <si>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</si>
  <si>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</si>
  <si>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</si>
  <si>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</si>
  <si>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</si>
  <si>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</si>
  <si>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</si>
  <si>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</si>
  <si>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</si>
  <si>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</si>
  <si>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</si>
  <si>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</si>
  <si>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</si>
  <si>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TRIEDA ako celok</t>
  </si>
  <si>
    <t>SPOLU</t>
  </si>
  <si>
    <t>PRIEMER na žiaka</t>
  </si>
  <si>
    <t>2.A</t>
  </si>
  <si>
    <t>4.A</t>
  </si>
  <si>
    <t>3.A</t>
  </si>
  <si>
    <t>5.A</t>
  </si>
  <si>
    <t>6.A</t>
  </si>
  <si>
    <t>7.A</t>
  </si>
  <si>
    <t>8.A</t>
  </si>
  <si>
    <t>9.A</t>
  </si>
  <si>
    <t>ZBOROVŇA</t>
  </si>
  <si>
    <t>ŠKOLA  SPOLU</t>
  </si>
  <si>
    <t>1. A</t>
  </si>
  <si>
    <t>2. A</t>
  </si>
  <si>
    <t>3. A</t>
  </si>
  <si>
    <t>4. A</t>
  </si>
  <si>
    <t>5. A</t>
  </si>
  <si>
    <t>6. A</t>
  </si>
  <si>
    <t>7. A</t>
  </si>
  <si>
    <t>8. A</t>
  </si>
  <si>
    <t>9. A</t>
  </si>
  <si>
    <t>Najlepší zberatelia - TOP 10</t>
  </si>
  <si>
    <t>Miesto</t>
  </si>
  <si>
    <t>Priezvisko</t>
  </si>
  <si>
    <t>Meno</t>
  </si>
  <si>
    <t>Trieda</t>
  </si>
  <si>
    <t>kg</t>
  </si>
  <si>
    <t>SPOLU  -  TOP 10</t>
  </si>
  <si>
    <t>Poradie tried na škole</t>
  </si>
  <si>
    <t>Priemer na žiaka</t>
  </si>
  <si>
    <t>SPOLU  -  triedy</t>
  </si>
  <si>
    <t>Švaňa</t>
  </si>
  <si>
    <t>Babušová</t>
  </si>
  <si>
    <t>Nikolas</t>
  </si>
  <si>
    <t>Galovič</t>
  </si>
  <si>
    <t>Janech</t>
  </si>
  <si>
    <t>Janúch</t>
  </si>
  <si>
    <t>Jasenovská</t>
  </si>
  <si>
    <t>Rebeka</t>
  </si>
  <si>
    <t>Lagínová</t>
  </si>
  <si>
    <t>Matunová</t>
  </si>
  <si>
    <t>Iveta</t>
  </si>
  <si>
    <t>Slobodová</t>
  </si>
  <si>
    <t>Alexandra</t>
  </si>
  <si>
    <t>účasť</t>
  </si>
  <si>
    <t>Topor</t>
  </si>
  <si>
    <t>Marek</t>
  </si>
  <si>
    <t>Jaholčík</t>
  </si>
  <si>
    <t>Kľučková</t>
  </si>
  <si>
    <t>Zara Lea</t>
  </si>
  <si>
    <t>Martišík</t>
  </si>
  <si>
    <t>Paholíková</t>
  </si>
  <si>
    <t>Klaudia</t>
  </si>
  <si>
    <t>Denisa</t>
  </si>
  <si>
    <t>Marika</t>
  </si>
  <si>
    <t>Bednár</t>
  </si>
  <si>
    <t>Richard</t>
  </si>
  <si>
    <t>Bosá</t>
  </si>
  <si>
    <t>Dižo</t>
  </si>
  <si>
    <t>Hlaváčová</t>
  </si>
  <si>
    <t>Júlia</t>
  </si>
  <si>
    <t>Hriňáková</t>
  </si>
  <si>
    <t>Jungová</t>
  </si>
  <si>
    <t>Stela</t>
  </si>
  <si>
    <t>Marcela</t>
  </si>
  <si>
    <t>Klára</t>
  </si>
  <si>
    <t>Pavlík</t>
  </si>
  <si>
    <t>Andreas</t>
  </si>
  <si>
    <t>Rybárik</t>
  </si>
  <si>
    <t>Slavomíra</t>
  </si>
  <si>
    <t>Šadláková</t>
  </si>
  <si>
    <t>Sophia</t>
  </si>
  <si>
    <t>Boris</t>
  </si>
  <si>
    <t>Hricov</t>
  </si>
  <si>
    <t>P. Č.</t>
  </si>
  <si>
    <t>PRIEZVISKO</t>
  </si>
  <si>
    <t>MENO</t>
  </si>
  <si>
    <t>TRIEDA</t>
  </si>
  <si>
    <t>PAPIER v kg</t>
  </si>
  <si>
    <t>PORADIE</t>
  </si>
  <si>
    <t>Nela</t>
  </si>
  <si>
    <t>Hamarová</t>
  </si>
  <si>
    <t>Hudecová</t>
  </si>
  <si>
    <t>Karolína</t>
  </si>
  <si>
    <t>Maximilián</t>
  </si>
  <si>
    <t>Lagín</t>
  </si>
  <si>
    <t>Pavlovičová</t>
  </si>
  <si>
    <t>Petronela</t>
  </si>
  <si>
    <t>Špániková</t>
  </si>
  <si>
    <t>Galafúsik</t>
  </si>
  <si>
    <t xml:space="preserve"> </t>
  </si>
  <si>
    <t>1.A</t>
  </si>
  <si>
    <t>Galková</t>
  </si>
  <si>
    <t>Monika</t>
  </si>
  <si>
    <t>Sofia</t>
  </si>
  <si>
    <t>Kiara Mia</t>
  </si>
  <si>
    <t>Kudlíková</t>
  </si>
  <si>
    <t>Timea</t>
  </si>
  <si>
    <t>Lőrinc</t>
  </si>
  <si>
    <t>Marco</t>
  </si>
  <si>
    <t>Nováková</t>
  </si>
  <si>
    <t>Ondrovič</t>
  </si>
  <si>
    <t>Magdaléna</t>
  </si>
  <si>
    <t>Porubčinová</t>
  </si>
  <si>
    <t>Svobodová</t>
  </si>
  <si>
    <t>Terézia</t>
  </si>
  <si>
    <t>Valjentová</t>
  </si>
  <si>
    <t>Martina</t>
  </si>
  <si>
    <t>Boško</t>
  </si>
  <si>
    <t>Baláž</t>
  </si>
  <si>
    <t>Balážová</t>
  </si>
  <si>
    <t>Viktória</t>
  </si>
  <si>
    <t>22.</t>
  </si>
  <si>
    <t>23.</t>
  </si>
  <si>
    <t>Bošková</t>
  </si>
  <si>
    <t>Čerňanský</t>
  </si>
  <si>
    <t>Matušov</t>
  </si>
  <si>
    <t>Stanislav</t>
  </si>
  <si>
    <t>Szárazová</t>
  </si>
  <si>
    <t>Hričovský</t>
  </si>
  <si>
    <t>Medková</t>
  </si>
  <si>
    <t>Sofie</t>
  </si>
  <si>
    <t>Stráňovský</t>
  </si>
  <si>
    <t>Alexander</t>
  </si>
  <si>
    <t>24.</t>
  </si>
  <si>
    <t>25.</t>
  </si>
  <si>
    <t>Bartoš</t>
  </si>
  <si>
    <t>Markus</t>
  </si>
  <si>
    <t>Dúbravec</t>
  </si>
  <si>
    <t>Frolo</t>
  </si>
  <si>
    <t>Galko</t>
  </si>
  <si>
    <t>Branislav</t>
  </si>
  <si>
    <t>Sabina</t>
  </si>
  <si>
    <t>Hugo</t>
  </si>
  <si>
    <t>Rudolf</t>
  </si>
  <si>
    <t>Hlaváč</t>
  </si>
  <si>
    <t>Astrid</t>
  </si>
  <si>
    <t>Damián</t>
  </si>
  <si>
    <t>Zdenka</t>
  </si>
  <si>
    <t>Milan</t>
  </si>
  <si>
    <t>Aneta</t>
  </si>
  <si>
    <t>Lea</t>
  </si>
  <si>
    <t>Počarovský</t>
  </si>
  <si>
    <t>Leonard</t>
  </si>
  <si>
    <t>Sobol</t>
  </si>
  <si>
    <t>Toporová</t>
  </si>
  <si>
    <t>Briestenská</t>
  </si>
  <si>
    <t>Nella</t>
  </si>
  <si>
    <t>Zara</t>
  </si>
  <si>
    <t>Dzureková</t>
  </si>
  <si>
    <t>Patrícia</t>
  </si>
  <si>
    <t>Vivien</t>
  </si>
  <si>
    <t>Jurkech</t>
  </si>
  <si>
    <t>Miloš</t>
  </si>
  <si>
    <t>Kulichová</t>
  </si>
  <si>
    <t>Kvaššay</t>
  </si>
  <si>
    <t>Medek</t>
  </si>
  <si>
    <t>Mišejka</t>
  </si>
  <si>
    <t>Moščovič</t>
  </si>
  <si>
    <t>Daniel</t>
  </si>
  <si>
    <t>Oravík</t>
  </si>
  <si>
    <t>Panáková</t>
  </si>
  <si>
    <t>Politzer</t>
  </si>
  <si>
    <t>Roman</t>
  </si>
  <si>
    <t>Porubčin</t>
  </si>
  <si>
    <t>Karol</t>
  </si>
  <si>
    <t>Stálová</t>
  </si>
  <si>
    <t>Ryan</t>
  </si>
  <si>
    <t>Štofaňáková</t>
  </si>
  <si>
    <t xml:space="preserve"> žiakov získa žolíka na neskúšanie</t>
  </si>
  <si>
    <r>
      <t xml:space="preserve"> </t>
    </r>
    <r>
      <rPr>
        <b/>
        <sz val="34"/>
        <rFont val="Calibri"/>
        <family val="2"/>
        <charset val="238"/>
        <scheme val="minor"/>
      </rPr>
      <t>Zber papiera v šk. r. 2021/2022</t>
    </r>
  </si>
  <si>
    <t>Bosý</t>
  </si>
  <si>
    <t xml:space="preserve">Fajth </t>
  </si>
  <si>
    <t>Emily</t>
  </si>
  <si>
    <t>Jazmína</t>
  </si>
  <si>
    <t>Kuciak</t>
  </si>
  <si>
    <t>Bianka</t>
  </si>
  <si>
    <t>Lapšová</t>
  </si>
  <si>
    <t>Lilien</t>
  </si>
  <si>
    <t>Mia</t>
  </si>
  <si>
    <t>Novák</t>
  </si>
  <si>
    <t>Paholík</t>
  </si>
  <si>
    <t>Lucas</t>
  </si>
  <si>
    <t>Svoboda</t>
  </si>
  <si>
    <t>Šadlák</t>
  </si>
  <si>
    <t>Mathias</t>
  </si>
  <si>
    <t>Šimková</t>
  </si>
  <si>
    <t>Valčo</t>
  </si>
  <si>
    <t>Zachar</t>
  </si>
  <si>
    <t>Pavol</t>
  </si>
  <si>
    <t>Bírošík</t>
  </si>
  <si>
    <t>Marhitych</t>
  </si>
  <si>
    <t>Solomiia</t>
  </si>
  <si>
    <t>Alex</t>
  </si>
  <si>
    <t>ž</t>
  </si>
  <si>
    <t>KONEČNÉ VÝSLEDKY</t>
  </si>
  <si>
    <t>Do zberu sa zatiaľ zapojilo 166 zo 177 žiakov = 94%</t>
  </si>
  <si>
    <r>
      <t xml:space="preserve">1014 </t>
    </r>
    <r>
      <rPr>
        <sz val="18"/>
        <color rgb="FF00B050"/>
        <rFont val="Calibri"/>
        <family val="2"/>
        <charset val="238"/>
        <scheme val="minor"/>
      </rPr>
      <t>↑</t>
    </r>
  </si>
  <si>
    <r>
      <t xml:space="preserve">818 </t>
    </r>
    <r>
      <rPr>
        <sz val="18"/>
        <color rgb="FFFF0000"/>
        <rFont val="Calibri"/>
        <family val="2"/>
        <charset val="238"/>
        <scheme val="minor"/>
      </rPr>
      <t>↓</t>
    </r>
  </si>
  <si>
    <r>
      <t xml:space="preserve">482 </t>
    </r>
    <r>
      <rPr>
        <sz val="18"/>
        <color rgb="FF00B050"/>
        <rFont val="Calibri"/>
        <family val="2"/>
        <charset val="238"/>
        <scheme val="minor"/>
      </rPr>
      <t>↑</t>
    </r>
  </si>
  <si>
    <r>
      <t xml:space="preserve">423 </t>
    </r>
    <r>
      <rPr>
        <sz val="18"/>
        <color rgb="FFFF0000"/>
        <rFont val="Calibri"/>
        <family val="2"/>
        <charset val="238"/>
        <scheme val="minor"/>
      </rPr>
      <t>↓</t>
    </r>
  </si>
  <si>
    <r>
      <t xml:space="preserve">371 </t>
    </r>
    <r>
      <rPr>
        <sz val="18"/>
        <color rgb="FF00B050"/>
        <rFont val="Calibri"/>
        <family val="2"/>
        <charset val="238"/>
        <scheme val="minor"/>
      </rPr>
      <t>↑</t>
    </r>
  </si>
  <si>
    <r>
      <t xml:space="preserve">258 </t>
    </r>
    <r>
      <rPr>
        <sz val="18"/>
        <color rgb="FFFF0000"/>
        <rFont val="Calibri"/>
        <family val="2"/>
        <charset val="238"/>
        <scheme val="minor"/>
      </rPr>
      <t>↓</t>
    </r>
  </si>
  <si>
    <t>62 žiakov získa žolíka za 50 prinesených kilogramov papiera</t>
  </si>
  <si>
    <t xml:space="preserve">4.A </t>
  </si>
</sst>
</file>

<file path=xl/styles.xml><?xml version="1.0" encoding="utf-8"?>
<styleSheet xmlns="http://schemas.openxmlformats.org/spreadsheetml/2006/main">
  <numFmts count="1">
    <numFmt numFmtId="164" formatCode="0.0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4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34"/>
      <name val="Calibri"/>
      <family val="2"/>
      <charset val="238"/>
      <scheme val="minor"/>
    </font>
    <font>
      <b/>
      <sz val="32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3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2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44"/>
      <name val="Calibri"/>
      <family val="2"/>
      <charset val="238"/>
      <scheme val="minor"/>
    </font>
    <font>
      <b/>
      <i/>
      <sz val="34"/>
      <name val="Calibri"/>
      <family val="2"/>
      <charset val="238"/>
      <scheme val="minor"/>
    </font>
    <font>
      <sz val="34"/>
      <color theme="1"/>
      <name val="Calibri"/>
      <family val="2"/>
      <charset val="238"/>
      <scheme val="minor"/>
    </font>
    <font>
      <b/>
      <i/>
      <sz val="24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color rgb="FF00B05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9">
    <xf numFmtId="0" fontId="0" fillId="0" borderId="0" xfId="0"/>
    <xf numFmtId="0" fontId="25" fillId="0" borderId="17" xfId="0" applyFont="1" applyBorder="1"/>
    <xf numFmtId="0" fontId="0" fillId="0" borderId="17" xfId="0" applyBorder="1"/>
    <xf numFmtId="0" fontId="28" fillId="0" borderId="17" xfId="0" applyFont="1" applyFill="1" applyBorder="1" applyAlignment="1"/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/>
    <xf numFmtId="0" fontId="0" fillId="0" borderId="17" xfId="0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17" xfId="0" applyFont="1" applyFill="1" applyBorder="1"/>
    <xf numFmtId="0" fontId="29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0" fillId="0" borderId="0" xfId="0"/>
    <xf numFmtId="0" fontId="18" fillId="33" borderId="14" xfId="0" applyFont="1" applyFill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34" fillId="0" borderId="15" xfId="0" applyFont="1" applyBorder="1"/>
    <xf numFmtId="0" fontId="33" fillId="35" borderId="23" xfId="0" applyFont="1" applyFill="1" applyBorder="1" applyAlignment="1">
      <alignment horizontal="center"/>
    </xf>
    <xf numFmtId="0" fontId="33" fillId="35" borderId="24" xfId="0" applyFont="1" applyFill="1" applyBorder="1" applyAlignment="1">
      <alignment horizontal="center"/>
    </xf>
    <xf numFmtId="0" fontId="37" fillId="35" borderId="21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25" xfId="0" applyFont="1" applyFill="1" applyBorder="1" applyAlignment="1">
      <alignment horizontal="center"/>
    </xf>
    <xf numFmtId="164" fontId="36" fillId="36" borderId="16" xfId="0" applyNumberFormat="1" applyFont="1" applyFill="1" applyBorder="1" applyAlignment="1">
      <alignment horizontal="center"/>
    </xf>
    <xf numFmtId="0" fontId="33" fillId="38" borderId="10" xfId="0" applyFont="1" applyFill="1" applyBorder="1" applyAlignment="1">
      <alignment horizontal="center"/>
    </xf>
    <xf numFmtId="0" fontId="33" fillId="38" borderId="1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center"/>
    </xf>
    <xf numFmtId="164" fontId="36" fillId="34" borderId="15" xfId="0" applyNumberFormat="1" applyFont="1" applyFill="1" applyBorder="1" applyAlignment="1">
      <alignment horizontal="center"/>
    </xf>
    <xf numFmtId="0" fontId="36" fillId="34" borderId="16" xfId="0" applyFont="1" applyFill="1" applyBorder="1"/>
    <xf numFmtId="0" fontId="18" fillId="0" borderId="0" xfId="0" applyFont="1"/>
    <xf numFmtId="164" fontId="39" fillId="33" borderId="15" xfId="0" applyNumberFormat="1" applyFont="1" applyFill="1" applyBorder="1" applyAlignment="1">
      <alignment horizontal="center"/>
    </xf>
    <xf numFmtId="0" fontId="39" fillId="33" borderId="16" xfId="0" applyFont="1" applyFill="1" applyBorder="1"/>
    <xf numFmtId="0" fontId="31" fillId="0" borderId="17" xfId="0" applyFont="1" applyFill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/>
    <xf numFmtId="0" fontId="41" fillId="0" borderId="17" xfId="0" applyFont="1" applyBorder="1"/>
    <xf numFmtId="0" fontId="20" fillId="35" borderId="17" xfId="0" applyFont="1" applyFill="1" applyBorder="1" applyAlignment="1">
      <alignment horizontal="center"/>
    </xf>
    <xf numFmtId="0" fontId="20" fillId="35" borderId="17" xfId="0" applyFont="1" applyFill="1" applyBorder="1"/>
    <xf numFmtId="0" fontId="20" fillId="35" borderId="17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/>
    </xf>
    <xf numFmtId="0" fontId="43" fillId="35" borderId="17" xfId="0" applyFont="1" applyFill="1" applyBorder="1"/>
    <xf numFmtId="0" fontId="20" fillId="0" borderId="17" xfId="0" applyFont="1" applyFill="1" applyBorder="1"/>
    <xf numFmtId="0" fontId="41" fillId="0" borderId="17" xfId="0" applyFont="1" applyBorder="1" applyAlignment="1">
      <alignment horizontal="center" vertical="center"/>
    </xf>
    <xf numFmtId="0" fontId="0" fillId="0" borderId="17" xfId="0" applyFont="1" applyBorder="1"/>
    <xf numFmtId="0" fontId="0" fillId="35" borderId="17" xfId="0" applyFont="1" applyFill="1" applyBorder="1"/>
    <xf numFmtId="0" fontId="0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/>
    </xf>
    <xf numFmtId="9" fontId="45" fillId="35" borderId="17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center"/>
    </xf>
    <xf numFmtId="0" fontId="41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9" fontId="20" fillId="0" borderId="17" xfId="0" applyNumberFormat="1" applyFont="1" applyFill="1" applyBorder="1" applyAlignment="1">
      <alignment horizontal="center" vertical="center"/>
    </xf>
    <xf numFmtId="0" fontId="46" fillId="0" borderId="17" xfId="0" applyFont="1" applyFill="1" applyBorder="1"/>
    <xf numFmtId="0" fontId="19" fillId="0" borderId="17" xfId="0" applyFont="1" applyFill="1" applyBorder="1" applyAlignment="1">
      <alignment horizontal="center"/>
    </xf>
    <xf numFmtId="17" fontId="3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0" fillId="38" borderId="17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vertical="center"/>
    </xf>
    <xf numFmtId="0" fontId="43" fillId="35" borderId="1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/>
    </xf>
    <xf numFmtId="9" fontId="45" fillId="0" borderId="17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164" fontId="22" fillId="0" borderId="21" xfId="0" applyNumberFormat="1" applyFont="1" applyFill="1" applyBorder="1" applyAlignment="1">
      <alignment horizontal="center"/>
    </xf>
    <xf numFmtId="0" fontId="53" fillId="0" borderId="0" xfId="0" applyFont="1" applyAlignment="1"/>
    <xf numFmtId="0" fontId="13" fillId="0" borderId="0" xfId="0" applyFont="1"/>
    <xf numFmtId="0" fontId="20" fillId="35" borderId="17" xfId="0" applyFont="1" applyFill="1" applyBorder="1" applyAlignment="1">
      <alignment vertical="center"/>
    </xf>
    <xf numFmtId="0" fontId="43" fillId="35" borderId="17" xfId="0" applyFont="1" applyFill="1" applyBorder="1" applyAlignment="1">
      <alignment vertical="center"/>
    </xf>
    <xf numFmtId="9" fontId="20" fillId="35" borderId="17" xfId="0" applyNumberFormat="1" applyFont="1" applyFill="1" applyBorder="1" applyAlignment="1">
      <alignment horizontal="center" vertical="center"/>
    </xf>
    <xf numFmtId="0" fontId="43" fillId="0" borderId="17" xfId="0" applyFont="1" applyBorder="1"/>
    <xf numFmtId="0" fontId="54" fillId="0" borderId="17" xfId="0" applyFont="1" applyBorder="1"/>
    <xf numFmtId="0" fontId="54" fillId="0" borderId="17" xfId="0" applyFont="1" applyBorder="1" applyAlignment="1">
      <alignment horizontal="center" vertical="center"/>
    </xf>
    <xf numFmtId="0" fontId="55" fillId="0" borderId="17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vertical="center"/>
    </xf>
    <xf numFmtId="0" fontId="55" fillId="35" borderId="17" xfId="0" applyFont="1" applyFill="1" applyBorder="1" applyAlignment="1">
      <alignment horizontal="center" vertical="center"/>
    </xf>
    <xf numFmtId="0" fontId="33" fillId="39" borderId="12" xfId="0" applyFont="1" applyFill="1" applyBorder="1" applyAlignment="1">
      <alignment horizontal="center"/>
    </xf>
    <xf numFmtId="0" fontId="32" fillId="39" borderId="13" xfId="0" applyFont="1" applyFill="1" applyBorder="1" applyAlignment="1">
      <alignment horizontal="center"/>
    </xf>
    <xf numFmtId="0" fontId="32" fillId="39" borderId="25" xfId="0" applyFont="1" applyFill="1" applyBorder="1" applyAlignment="1">
      <alignment horizontal="center"/>
    </xf>
    <xf numFmtId="0" fontId="32" fillId="39" borderId="16" xfId="0" applyFont="1" applyFill="1" applyBorder="1" applyAlignment="1">
      <alignment horizontal="center"/>
    </xf>
    <xf numFmtId="0" fontId="32" fillId="39" borderId="21" xfId="0" applyFont="1" applyFill="1" applyBorder="1" applyAlignment="1">
      <alignment horizontal="center"/>
    </xf>
    <xf numFmtId="0" fontId="32" fillId="39" borderId="28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9" fillId="40" borderId="1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9" fillId="37" borderId="18" xfId="0" applyFont="1" applyFill="1" applyBorder="1" applyAlignment="1">
      <alignment horizontal="center"/>
    </xf>
    <xf numFmtId="0" fontId="50" fillId="0" borderId="19" xfId="0" applyFont="1" applyBorder="1"/>
    <xf numFmtId="0" fontId="50" fillId="0" borderId="20" xfId="0" applyFont="1" applyBorder="1"/>
    <xf numFmtId="0" fontId="48" fillId="37" borderId="18" xfId="0" applyFont="1" applyFill="1" applyBorder="1" applyAlignment="1">
      <alignment horizontal="center"/>
    </xf>
    <xf numFmtId="0" fontId="48" fillId="37" borderId="20" xfId="0" applyFont="1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('Poradie tried'!$C$4:$C$12,'Poradie tried'!$C$15)</c:f>
              <c:strCache>
                <c:ptCount val="10"/>
                <c:pt idx="0">
                  <c:v>1.A</c:v>
                </c:pt>
                <c:pt idx="1">
                  <c:v>2.A</c:v>
                </c:pt>
                <c:pt idx="2">
                  <c:v>9.A</c:v>
                </c:pt>
                <c:pt idx="3">
                  <c:v>7.A</c:v>
                </c:pt>
                <c:pt idx="4">
                  <c:v>3.A</c:v>
                </c:pt>
                <c:pt idx="5">
                  <c:v>5.A</c:v>
                </c:pt>
                <c:pt idx="6">
                  <c:v>6.A</c:v>
                </c:pt>
                <c:pt idx="7">
                  <c:v>4.A </c:v>
                </c:pt>
                <c:pt idx="8">
                  <c:v>8.A</c:v>
                </c:pt>
                <c:pt idx="9">
                  <c:v>ZBOROVŇA</c:v>
                </c:pt>
              </c:strCache>
            </c:strRef>
          </c:cat>
          <c:val>
            <c:numRef>
              <c:f>('Poradie tried'!$D$4:$D$12,'Poradie tried'!$D$15)</c:f>
              <c:numCache>
                <c:formatCode>0.0</c:formatCode>
                <c:ptCount val="10"/>
                <c:pt idx="0">
                  <c:v>2594</c:v>
                </c:pt>
                <c:pt idx="1">
                  <c:v>1647.5</c:v>
                </c:pt>
                <c:pt idx="2">
                  <c:v>1256.5</c:v>
                </c:pt>
                <c:pt idx="3">
                  <c:v>929</c:v>
                </c:pt>
                <c:pt idx="4">
                  <c:v>1126.5</c:v>
                </c:pt>
                <c:pt idx="5">
                  <c:v>696.5</c:v>
                </c:pt>
                <c:pt idx="6">
                  <c:v>945.5</c:v>
                </c:pt>
                <c:pt idx="7">
                  <c:v>670.5</c:v>
                </c:pt>
                <c:pt idx="8">
                  <c:v>560.5</c:v>
                </c:pt>
                <c:pt idx="9">
                  <c:v>282.5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75-4C6D-AE72-41488CFAF1D4}"/>
            </c:ext>
          </c:extLst>
        </c:ser>
        <c:shape val="cylinder"/>
        <c:axId val="125540224"/>
        <c:axId val="125541760"/>
        <c:axId val="0"/>
      </c:bar3DChart>
      <c:catAx>
        <c:axId val="125540224"/>
        <c:scaling>
          <c:orientation val="minMax"/>
        </c:scaling>
        <c:axPos val="b"/>
        <c:numFmt formatCode="General" sourceLinked="0"/>
        <c:tickLblPos val="nextTo"/>
        <c:crossAx val="125541760"/>
        <c:crosses val="autoZero"/>
        <c:auto val="1"/>
        <c:lblAlgn val="ctr"/>
        <c:lblOffset val="100"/>
      </c:catAx>
      <c:valAx>
        <c:axId val="125541760"/>
        <c:scaling>
          <c:orientation val="minMax"/>
        </c:scaling>
        <c:axPos val="l"/>
        <c:majorGridlines/>
        <c:numFmt formatCode="0.0" sourceLinked="1"/>
        <c:tickLblPos val="nextTo"/>
        <c:crossAx val="125540224"/>
        <c:crosses val="autoZero"/>
        <c:crossBetween val="between"/>
      </c:valAx>
    </c:plotArea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190499</xdr:rowOff>
    </xdr:from>
    <xdr:to>
      <xdr:col>5</xdr:col>
      <xdr:colOff>35719</xdr:colOff>
      <xdr:row>35</xdr:row>
      <xdr:rowOff>179716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zoomScaleNormal="100" workbookViewId="0">
      <selection activeCell="J223" sqref="J223"/>
    </sheetView>
  </sheetViews>
  <sheetFormatPr defaultColWidth="9.140625" defaultRowHeight="19.5" customHeight="1"/>
  <cols>
    <col min="1" max="1" width="3.85546875" style="2" customWidth="1"/>
    <col min="2" max="2" width="5.85546875" style="6" customWidth="1"/>
    <col min="3" max="3" width="18.140625" style="2" customWidth="1"/>
    <col min="4" max="4" width="21.7109375" style="2" customWidth="1"/>
    <col min="5" max="5" width="8.7109375" style="6" customWidth="1"/>
    <col min="6" max="6" width="16.5703125" style="6" customWidth="1"/>
    <col min="7" max="7" width="11.28515625" style="75" customWidth="1"/>
    <col min="8" max="10" width="9.140625" style="2"/>
    <col min="11" max="11" width="7.42578125" style="2" customWidth="1"/>
    <col min="12" max="12" width="15.85546875" style="2" customWidth="1"/>
    <col min="13" max="13" width="17.5703125" style="2" customWidth="1"/>
    <col min="14" max="14" width="9.140625" style="2"/>
    <col min="15" max="15" width="10" style="2" customWidth="1"/>
    <col min="16" max="16384" width="9.140625" style="2"/>
  </cols>
  <sheetData>
    <row r="1" spans="1:12" ht="78" customHeight="1">
      <c r="A1" s="101" t="s">
        <v>276</v>
      </c>
      <c r="B1" s="101"/>
      <c r="C1" s="101"/>
      <c r="D1" s="101"/>
      <c r="E1" s="101"/>
      <c r="F1" s="101"/>
      <c r="G1" s="101"/>
      <c r="H1" s="9"/>
      <c r="I1" s="3"/>
      <c r="J1" s="5"/>
      <c r="K1" s="4"/>
      <c r="L1" s="4"/>
    </row>
    <row r="2" spans="1:12" ht="19.5" customHeight="1">
      <c r="A2" s="119"/>
      <c r="B2" s="120"/>
      <c r="C2" s="120"/>
      <c r="D2" s="120"/>
      <c r="E2" s="120"/>
      <c r="F2" s="120"/>
      <c r="G2" s="121"/>
    </row>
    <row r="3" spans="1:12" ht="39.75" customHeight="1">
      <c r="A3" s="116" t="s">
        <v>301</v>
      </c>
      <c r="B3" s="117"/>
      <c r="C3" s="117"/>
      <c r="D3" s="117"/>
      <c r="E3" s="117"/>
      <c r="F3" s="117"/>
      <c r="G3" s="118"/>
    </row>
    <row r="4" spans="1:12" ht="20.25" customHeight="1">
      <c r="A4" s="119"/>
      <c r="B4" s="120"/>
      <c r="C4" s="120"/>
      <c r="D4" s="120"/>
      <c r="E4" s="120"/>
      <c r="F4" s="120"/>
      <c r="G4" s="121"/>
    </row>
    <row r="5" spans="1:12" ht="27.75" customHeight="1">
      <c r="B5" s="67" t="s">
        <v>180</v>
      </c>
      <c r="C5" s="68" t="s">
        <v>181</v>
      </c>
      <c r="D5" s="68" t="s">
        <v>182</v>
      </c>
      <c r="E5" s="67" t="s">
        <v>183</v>
      </c>
      <c r="F5" s="67" t="s">
        <v>184</v>
      </c>
      <c r="G5" s="67" t="s">
        <v>185</v>
      </c>
    </row>
    <row r="6" spans="1:12" ht="18.75">
      <c r="B6" s="69" t="s">
        <v>84</v>
      </c>
      <c r="C6" s="84" t="s">
        <v>277</v>
      </c>
      <c r="D6" s="84" t="s">
        <v>243</v>
      </c>
      <c r="E6" s="50" t="s">
        <v>118</v>
      </c>
      <c r="F6" s="69">
        <v>13</v>
      </c>
      <c r="G6" s="45"/>
    </row>
    <row r="7" spans="1:12" ht="18.75">
      <c r="B7" s="69" t="s">
        <v>85</v>
      </c>
      <c r="C7" s="84" t="s">
        <v>278</v>
      </c>
      <c r="D7" s="84" t="s">
        <v>279</v>
      </c>
      <c r="E7" s="50" t="s">
        <v>118</v>
      </c>
      <c r="F7" s="69">
        <v>1014</v>
      </c>
      <c r="G7" s="45" t="s">
        <v>84</v>
      </c>
    </row>
    <row r="8" spans="1:12" ht="18.75">
      <c r="B8" s="69" t="s">
        <v>86</v>
      </c>
      <c r="C8" s="84" t="s">
        <v>12</v>
      </c>
      <c r="D8" s="84" t="s">
        <v>280</v>
      </c>
      <c r="E8" s="50" t="s">
        <v>118</v>
      </c>
      <c r="F8" s="69">
        <v>115</v>
      </c>
      <c r="G8" s="45" t="s">
        <v>300</v>
      </c>
    </row>
    <row r="9" spans="1:12" ht="18.75">
      <c r="B9" s="69" t="s">
        <v>87</v>
      </c>
      <c r="C9" s="84" t="s">
        <v>281</v>
      </c>
      <c r="D9" s="84" t="s">
        <v>53</v>
      </c>
      <c r="E9" s="50" t="s">
        <v>118</v>
      </c>
      <c r="F9" s="69">
        <v>62</v>
      </c>
      <c r="G9" s="45" t="s">
        <v>300</v>
      </c>
    </row>
    <row r="10" spans="1:12" ht="18.75">
      <c r="B10" s="69" t="s">
        <v>88</v>
      </c>
      <c r="C10" s="84" t="s">
        <v>145</v>
      </c>
      <c r="D10" s="84" t="s">
        <v>282</v>
      </c>
      <c r="E10" s="50" t="s">
        <v>118</v>
      </c>
      <c r="F10" s="69">
        <v>10</v>
      </c>
      <c r="G10" s="45"/>
    </row>
    <row r="11" spans="1:12" ht="18.75">
      <c r="B11" s="69" t="s">
        <v>89</v>
      </c>
      <c r="C11" s="84" t="s">
        <v>283</v>
      </c>
      <c r="D11" s="84" t="s">
        <v>284</v>
      </c>
      <c r="E11" s="50" t="s">
        <v>118</v>
      </c>
      <c r="F11" s="69">
        <v>482</v>
      </c>
      <c r="G11" s="45" t="s">
        <v>87</v>
      </c>
    </row>
    <row r="12" spans="1:12" ht="18.75">
      <c r="B12" s="69" t="s">
        <v>90</v>
      </c>
      <c r="C12" s="84" t="s">
        <v>71</v>
      </c>
      <c r="D12" s="84" t="s">
        <v>285</v>
      </c>
      <c r="E12" s="50" t="s">
        <v>118</v>
      </c>
      <c r="F12" s="69">
        <v>42</v>
      </c>
      <c r="G12" s="45"/>
    </row>
    <row r="13" spans="1:12" ht="18.75">
      <c r="B13" s="69" t="s">
        <v>91</v>
      </c>
      <c r="C13" s="84" t="s">
        <v>263</v>
      </c>
      <c r="D13" s="84" t="s">
        <v>269</v>
      </c>
      <c r="E13" s="50" t="s">
        <v>118</v>
      </c>
      <c r="F13" s="69"/>
      <c r="G13" s="45"/>
    </row>
    <row r="14" spans="1:12" ht="18.75">
      <c r="B14" s="69" t="s">
        <v>92</v>
      </c>
      <c r="C14" s="84" t="s">
        <v>286</v>
      </c>
      <c r="D14" s="84" t="s">
        <v>68</v>
      </c>
      <c r="E14" s="50" t="s">
        <v>118</v>
      </c>
      <c r="F14" s="69">
        <v>51</v>
      </c>
      <c r="G14" s="45" t="s">
        <v>300</v>
      </c>
    </row>
    <row r="15" spans="1:12" ht="18.75">
      <c r="B15" s="69" t="s">
        <v>93</v>
      </c>
      <c r="C15" s="84" t="s">
        <v>266</v>
      </c>
      <c r="D15" s="84" t="s">
        <v>53</v>
      </c>
      <c r="E15" s="50" t="s">
        <v>118</v>
      </c>
      <c r="F15" s="69">
        <v>18</v>
      </c>
      <c r="G15" s="45"/>
    </row>
    <row r="16" spans="1:12" ht="18.75">
      <c r="B16" s="69" t="s">
        <v>94</v>
      </c>
      <c r="C16" s="84" t="s">
        <v>287</v>
      </c>
      <c r="D16" s="84" t="s">
        <v>32</v>
      </c>
      <c r="E16" s="50" t="s">
        <v>118</v>
      </c>
      <c r="F16" s="69">
        <v>552</v>
      </c>
      <c r="G16" s="45" t="s">
        <v>86</v>
      </c>
    </row>
    <row r="17" spans="1:10" ht="18.75">
      <c r="B17" s="69" t="s">
        <v>95</v>
      </c>
      <c r="C17" s="84" t="s">
        <v>172</v>
      </c>
      <c r="D17" s="84" t="s">
        <v>288</v>
      </c>
      <c r="E17" s="50" t="s">
        <v>118</v>
      </c>
      <c r="F17" s="69">
        <v>12</v>
      </c>
      <c r="G17" s="45"/>
    </row>
    <row r="18" spans="1:10" ht="18.75">
      <c r="B18" s="69" t="s">
        <v>96</v>
      </c>
      <c r="C18" s="84" t="s">
        <v>26</v>
      </c>
      <c r="D18" s="84" t="s">
        <v>265</v>
      </c>
      <c r="E18" s="50" t="s">
        <v>118</v>
      </c>
      <c r="F18" s="69">
        <v>17</v>
      </c>
      <c r="G18" s="45"/>
    </row>
    <row r="19" spans="1:10" ht="18.75">
      <c r="B19" s="69" t="s">
        <v>97</v>
      </c>
      <c r="C19" s="84" t="s">
        <v>289</v>
      </c>
      <c r="D19" s="84" t="s">
        <v>288</v>
      </c>
      <c r="E19" s="50" t="s">
        <v>118</v>
      </c>
      <c r="F19" s="69">
        <v>56</v>
      </c>
      <c r="G19" s="45" t="s">
        <v>300</v>
      </c>
    </row>
    <row r="20" spans="1:10" ht="18.75">
      <c r="B20" s="69" t="s">
        <v>98</v>
      </c>
      <c r="C20" s="84" t="s">
        <v>290</v>
      </c>
      <c r="D20" s="84" t="s">
        <v>291</v>
      </c>
      <c r="E20" s="50" t="s">
        <v>118</v>
      </c>
      <c r="F20" s="69">
        <v>26</v>
      </c>
      <c r="G20" s="45"/>
    </row>
    <row r="21" spans="1:10" ht="18.75">
      <c r="B21" s="69" t="s">
        <v>99</v>
      </c>
      <c r="C21" s="84" t="s">
        <v>292</v>
      </c>
      <c r="D21" s="84" t="s">
        <v>284</v>
      </c>
      <c r="E21" s="50" t="s">
        <v>118</v>
      </c>
      <c r="F21" s="69">
        <v>11</v>
      </c>
      <c r="G21" s="45"/>
    </row>
    <row r="22" spans="1:10" ht="18.75">
      <c r="B22" s="69" t="s">
        <v>100</v>
      </c>
      <c r="C22" s="84" t="s">
        <v>77</v>
      </c>
      <c r="D22" s="84" t="s">
        <v>243</v>
      </c>
      <c r="E22" s="50" t="s">
        <v>118</v>
      </c>
      <c r="F22" s="69">
        <v>63</v>
      </c>
      <c r="G22" s="45" t="s">
        <v>300</v>
      </c>
    </row>
    <row r="23" spans="1:10" ht="18.75">
      <c r="B23" s="69" t="s">
        <v>101</v>
      </c>
      <c r="C23" s="84" t="s">
        <v>212</v>
      </c>
      <c r="D23" s="84" t="s">
        <v>40</v>
      </c>
      <c r="E23" s="50" t="s">
        <v>118</v>
      </c>
      <c r="F23" s="69">
        <v>1</v>
      </c>
      <c r="G23" s="45"/>
    </row>
    <row r="24" spans="1:10" ht="18.75">
      <c r="B24" s="69" t="s">
        <v>102</v>
      </c>
      <c r="C24" s="84" t="s">
        <v>293</v>
      </c>
      <c r="D24" s="84" t="s">
        <v>19</v>
      </c>
      <c r="E24" s="50" t="s">
        <v>118</v>
      </c>
      <c r="F24" s="69">
        <v>12</v>
      </c>
      <c r="G24" s="45"/>
    </row>
    <row r="25" spans="1:10" ht="18.75">
      <c r="B25" s="69" t="s">
        <v>103</v>
      </c>
      <c r="C25" s="84" t="s">
        <v>294</v>
      </c>
      <c r="D25" s="84" t="s">
        <v>295</v>
      </c>
      <c r="E25" s="50" t="s">
        <v>118</v>
      </c>
      <c r="F25" s="69">
        <v>37</v>
      </c>
      <c r="G25" s="45"/>
    </row>
    <row r="26" spans="1:10" ht="18.75">
      <c r="B26" s="45"/>
      <c r="C26" s="102" t="s">
        <v>197</v>
      </c>
      <c r="D26" s="49" t="s">
        <v>105</v>
      </c>
      <c r="E26" s="45"/>
      <c r="F26" s="45"/>
      <c r="G26" s="45"/>
    </row>
    <row r="27" spans="1:10" ht="18.75">
      <c r="B27" s="45"/>
      <c r="C27" s="103"/>
      <c r="D27" s="49" t="s">
        <v>106</v>
      </c>
      <c r="E27" s="45"/>
      <c r="F27" s="45">
        <f>SUM(F6:F26)</f>
        <v>2594</v>
      </c>
      <c r="G27" s="71" t="s">
        <v>150</v>
      </c>
    </row>
    <row r="28" spans="1:10" ht="18.75">
      <c r="B28" s="45"/>
      <c r="C28" s="104"/>
      <c r="D28" s="49" t="s">
        <v>107</v>
      </c>
      <c r="E28" s="45"/>
      <c r="F28" s="45">
        <f>AVERAGE(F27/20)</f>
        <v>129.69999999999999</v>
      </c>
      <c r="G28" s="85">
        <v>0.95</v>
      </c>
    </row>
    <row r="29" spans="1:10" ht="45.75" customHeight="1">
      <c r="B29" s="45"/>
      <c r="C29" s="83"/>
      <c r="D29" s="83"/>
      <c r="E29" s="45"/>
      <c r="F29" s="45"/>
      <c r="G29" s="45"/>
    </row>
    <row r="30" spans="1:10" ht="19.5" customHeight="1">
      <c r="A30" s="51"/>
      <c r="B30" s="50" t="s">
        <v>84</v>
      </c>
      <c r="C30" s="42" t="s">
        <v>232</v>
      </c>
      <c r="D30" s="42" t="s">
        <v>233</v>
      </c>
      <c r="E30" s="50" t="s">
        <v>119</v>
      </c>
      <c r="F30" s="50">
        <v>42</v>
      </c>
      <c r="G30" s="61"/>
      <c r="H30" s="1"/>
      <c r="I30" s="1"/>
      <c r="J30" s="1"/>
    </row>
    <row r="31" spans="1:10" ht="19.5" customHeight="1">
      <c r="A31" s="51"/>
      <c r="B31" s="50" t="s">
        <v>85</v>
      </c>
      <c r="C31" s="42" t="s">
        <v>60</v>
      </c>
      <c r="D31" s="42" t="s">
        <v>149</v>
      </c>
      <c r="E31" s="50" t="s">
        <v>119</v>
      </c>
      <c r="F31" s="50">
        <v>50.5</v>
      </c>
      <c r="G31" s="45" t="s">
        <v>300</v>
      </c>
      <c r="H31" s="1"/>
      <c r="I31" s="1"/>
      <c r="J31" s="1"/>
    </row>
    <row r="32" spans="1:10" ht="19.5" customHeight="1">
      <c r="A32" s="51"/>
      <c r="B32" s="50" t="s">
        <v>86</v>
      </c>
      <c r="C32" s="42" t="s">
        <v>234</v>
      </c>
      <c r="D32" s="42" t="s">
        <v>63</v>
      </c>
      <c r="E32" s="50" t="s">
        <v>119</v>
      </c>
      <c r="F32" s="50">
        <v>52</v>
      </c>
      <c r="G32" s="45" t="s">
        <v>300</v>
      </c>
      <c r="H32" s="1"/>
      <c r="I32" s="1"/>
      <c r="J32" s="1"/>
    </row>
    <row r="33" spans="1:10" ht="19.5" customHeight="1">
      <c r="A33" s="51"/>
      <c r="B33" s="50" t="s">
        <v>87</v>
      </c>
      <c r="C33" s="42" t="s">
        <v>235</v>
      </c>
      <c r="D33" s="42" t="s">
        <v>19</v>
      </c>
      <c r="E33" s="50" t="s">
        <v>119</v>
      </c>
      <c r="F33" s="50">
        <v>29.5</v>
      </c>
      <c r="G33" s="61"/>
      <c r="H33" s="1"/>
      <c r="I33" s="1"/>
      <c r="J33" s="1"/>
    </row>
    <row r="34" spans="1:10" ht="19.5" customHeight="1">
      <c r="A34" s="51"/>
      <c r="B34" s="50" t="s">
        <v>88</v>
      </c>
      <c r="C34" s="42" t="s">
        <v>236</v>
      </c>
      <c r="D34" s="42" t="s">
        <v>237</v>
      </c>
      <c r="E34" s="50" t="s">
        <v>119</v>
      </c>
      <c r="F34" s="50">
        <v>55</v>
      </c>
      <c r="G34" s="45" t="s">
        <v>300</v>
      </c>
      <c r="H34" s="1"/>
      <c r="I34" s="1"/>
      <c r="J34" s="1"/>
    </row>
    <row r="35" spans="1:10" ht="19.5" customHeight="1">
      <c r="A35" s="51"/>
      <c r="B35" s="50" t="s">
        <v>89</v>
      </c>
      <c r="C35" s="42" t="s">
        <v>198</v>
      </c>
      <c r="D35" s="42" t="s">
        <v>238</v>
      </c>
      <c r="E35" s="50" t="s">
        <v>119</v>
      </c>
      <c r="F35" s="50">
        <v>19</v>
      </c>
      <c r="G35" s="54"/>
      <c r="H35" s="1"/>
      <c r="I35" s="1"/>
      <c r="J35" s="1"/>
    </row>
    <row r="36" spans="1:10" ht="19.5" customHeight="1">
      <c r="A36" s="51"/>
      <c r="B36" s="50" t="s">
        <v>90</v>
      </c>
      <c r="C36" s="42" t="s">
        <v>64</v>
      </c>
      <c r="D36" s="42" t="s">
        <v>239</v>
      </c>
      <c r="E36" s="50" t="s">
        <v>119</v>
      </c>
      <c r="F36" s="70">
        <v>20.5</v>
      </c>
      <c r="G36" s="61"/>
      <c r="H36" s="1"/>
      <c r="I36" s="1"/>
      <c r="J36" s="1"/>
    </row>
    <row r="37" spans="1:10" ht="19.5" customHeight="1">
      <c r="A37" s="51"/>
      <c r="B37" s="50" t="s">
        <v>91</v>
      </c>
      <c r="C37" s="42" t="s">
        <v>64</v>
      </c>
      <c r="D37" s="42" t="s">
        <v>240</v>
      </c>
      <c r="E37" s="50" t="s">
        <v>119</v>
      </c>
      <c r="F37" s="50">
        <v>21</v>
      </c>
      <c r="G37" s="54"/>
      <c r="H37" s="1"/>
      <c r="I37" s="1"/>
      <c r="J37" s="1"/>
    </row>
    <row r="38" spans="1:10" ht="19.5" customHeight="1">
      <c r="A38" s="51"/>
      <c r="B38" s="50" t="s">
        <v>92</v>
      </c>
      <c r="C38" s="42" t="s">
        <v>241</v>
      </c>
      <c r="D38" s="42" t="s">
        <v>53</v>
      </c>
      <c r="E38" s="50" t="s">
        <v>119</v>
      </c>
      <c r="F38" s="50">
        <v>40</v>
      </c>
      <c r="G38" s="61"/>
      <c r="H38" s="1"/>
      <c r="I38" s="1"/>
      <c r="J38" s="1"/>
    </row>
    <row r="39" spans="1:10" ht="19.5" customHeight="1">
      <c r="A39" s="51"/>
      <c r="B39" s="50" t="s">
        <v>93</v>
      </c>
      <c r="C39" s="42" t="s">
        <v>168</v>
      </c>
      <c r="D39" s="42" t="s">
        <v>242</v>
      </c>
      <c r="E39" s="50" t="s">
        <v>119</v>
      </c>
      <c r="F39" s="50">
        <v>18</v>
      </c>
      <c r="G39" s="61"/>
      <c r="H39" s="1"/>
      <c r="I39" s="1"/>
      <c r="J39" s="1"/>
    </row>
    <row r="40" spans="1:10" ht="19.5" customHeight="1">
      <c r="A40" s="51"/>
      <c r="B40" s="50" t="s">
        <v>94</v>
      </c>
      <c r="C40" s="42" t="s">
        <v>69</v>
      </c>
      <c r="D40" s="42" t="s">
        <v>243</v>
      </c>
      <c r="E40" s="50" t="s">
        <v>119</v>
      </c>
      <c r="F40" s="50">
        <v>30.5</v>
      </c>
      <c r="G40" s="61"/>
      <c r="H40" s="1"/>
      <c r="I40" s="1"/>
      <c r="J40" s="1"/>
    </row>
    <row r="41" spans="1:10" ht="19.5" customHeight="1">
      <c r="A41" s="51"/>
      <c r="B41" s="50" t="s">
        <v>95</v>
      </c>
      <c r="C41" s="42" t="s">
        <v>69</v>
      </c>
      <c r="D41" s="42" t="s">
        <v>82</v>
      </c>
      <c r="E41" s="50" t="s">
        <v>119</v>
      </c>
      <c r="F41" s="50">
        <v>818</v>
      </c>
      <c r="G41" s="54" t="s">
        <v>85</v>
      </c>
      <c r="H41" s="1"/>
      <c r="I41" s="1"/>
      <c r="J41" s="1"/>
    </row>
    <row r="42" spans="1:10" ht="19.5" customHeight="1">
      <c r="A42" s="51"/>
      <c r="B42" s="50" t="s">
        <v>96</v>
      </c>
      <c r="C42" s="42" t="s">
        <v>12</v>
      </c>
      <c r="D42" s="42" t="s">
        <v>244</v>
      </c>
      <c r="E42" s="50" t="s">
        <v>119</v>
      </c>
      <c r="F42" s="50">
        <v>10</v>
      </c>
      <c r="G42" s="54"/>
      <c r="H42" s="1"/>
      <c r="I42" s="1"/>
      <c r="J42" s="1"/>
    </row>
    <row r="43" spans="1:10" ht="19.5" customHeight="1">
      <c r="A43" s="51"/>
      <c r="B43" s="50" t="s">
        <v>97</v>
      </c>
      <c r="C43" s="42" t="s">
        <v>39</v>
      </c>
      <c r="D43" s="42" t="s">
        <v>13</v>
      </c>
      <c r="E43" s="50" t="s">
        <v>119</v>
      </c>
      <c r="F43" s="70">
        <v>59</v>
      </c>
      <c r="G43" s="45" t="s">
        <v>300</v>
      </c>
      <c r="H43" s="1"/>
      <c r="I43" s="1"/>
      <c r="J43" s="1"/>
    </row>
    <row r="44" spans="1:10" ht="19.5" customHeight="1">
      <c r="A44" s="51"/>
      <c r="B44" s="50" t="s">
        <v>98</v>
      </c>
      <c r="C44" s="42" t="s">
        <v>41</v>
      </c>
      <c r="D44" s="42" t="s">
        <v>245</v>
      </c>
      <c r="E44" s="50" t="s">
        <v>119</v>
      </c>
      <c r="F44" s="50">
        <v>30.5</v>
      </c>
      <c r="G44" s="61"/>
      <c r="H44" s="1"/>
      <c r="I44" s="1"/>
      <c r="J44" s="1"/>
    </row>
    <row r="45" spans="1:10" ht="19.5" customHeight="1">
      <c r="A45" s="51"/>
      <c r="B45" s="50" t="s">
        <v>99</v>
      </c>
      <c r="C45" s="42" t="s">
        <v>44</v>
      </c>
      <c r="D45" s="42" t="s">
        <v>246</v>
      </c>
      <c r="E45" s="50" t="s">
        <v>119</v>
      </c>
      <c r="F45" s="50">
        <v>12</v>
      </c>
      <c r="G45" s="54"/>
      <c r="H45" s="1"/>
      <c r="I45" s="1"/>
      <c r="J45" s="1"/>
    </row>
    <row r="46" spans="1:10" ht="19.5" customHeight="1">
      <c r="A46" s="51"/>
      <c r="B46" s="50" t="s">
        <v>100</v>
      </c>
      <c r="C46" s="42" t="s">
        <v>44</v>
      </c>
      <c r="D46" s="42" t="s">
        <v>247</v>
      </c>
      <c r="E46" s="50" t="s">
        <v>119</v>
      </c>
      <c r="F46" s="58">
        <v>178</v>
      </c>
      <c r="G46" s="45" t="s">
        <v>93</v>
      </c>
      <c r="H46" s="1"/>
      <c r="I46" s="1"/>
      <c r="J46" s="1"/>
    </row>
    <row r="47" spans="1:10" ht="19.5" customHeight="1">
      <c r="A47" s="51"/>
      <c r="B47" s="50" t="s">
        <v>101</v>
      </c>
      <c r="C47" s="42" t="s">
        <v>172</v>
      </c>
      <c r="D47" s="42" t="s">
        <v>43</v>
      </c>
      <c r="E47" s="50" t="s">
        <v>119</v>
      </c>
      <c r="F47" s="50">
        <v>21</v>
      </c>
      <c r="G47" s="61"/>
      <c r="H47" s="1"/>
      <c r="I47" s="1"/>
      <c r="J47" s="1"/>
    </row>
    <row r="48" spans="1:10" ht="19.5" customHeight="1">
      <c r="A48" s="51"/>
      <c r="B48" s="50" t="s">
        <v>102</v>
      </c>
      <c r="C48" s="42" t="s">
        <v>248</v>
      </c>
      <c r="D48" s="42" t="s">
        <v>249</v>
      </c>
      <c r="E48" s="50" t="s">
        <v>119</v>
      </c>
      <c r="F48" s="50">
        <v>61</v>
      </c>
      <c r="G48" s="45" t="s">
        <v>300</v>
      </c>
      <c r="H48" s="1"/>
      <c r="I48" s="1"/>
      <c r="J48" s="1"/>
    </row>
    <row r="49" spans="1:10" ht="19.5" customHeight="1">
      <c r="A49" s="51"/>
      <c r="B49" s="50" t="s">
        <v>103</v>
      </c>
      <c r="C49" s="42" t="s">
        <v>250</v>
      </c>
      <c r="D49" s="42" t="s">
        <v>23</v>
      </c>
      <c r="E49" s="50" t="s">
        <v>119</v>
      </c>
      <c r="F49" s="50">
        <v>57</v>
      </c>
      <c r="G49" s="45" t="s">
        <v>300</v>
      </c>
      <c r="H49" s="1"/>
      <c r="I49" s="1"/>
      <c r="J49" s="1"/>
    </row>
    <row r="50" spans="1:10" ht="19.5" customHeight="1">
      <c r="A50" s="51"/>
      <c r="B50" s="50" t="s">
        <v>104</v>
      </c>
      <c r="C50" s="42" t="s">
        <v>251</v>
      </c>
      <c r="D50" s="42" t="s">
        <v>200</v>
      </c>
      <c r="E50" s="50" t="s">
        <v>119</v>
      </c>
      <c r="F50" s="50">
        <v>23</v>
      </c>
      <c r="G50" s="61"/>
      <c r="H50" s="1"/>
      <c r="I50" s="1"/>
      <c r="J50" s="1"/>
    </row>
    <row r="51" spans="1:10" ht="19.5" customHeight="1">
      <c r="A51" s="51"/>
      <c r="B51" s="50"/>
      <c r="C51" s="102" t="s">
        <v>108</v>
      </c>
      <c r="D51" s="49" t="s">
        <v>105</v>
      </c>
      <c r="E51" s="50"/>
      <c r="F51" s="7"/>
      <c r="H51" s="1"/>
      <c r="I51" s="1"/>
      <c r="J51" s="1"/>
    </row>
    <row r="52" spans="1:10" ht="19.5" customHeight="1">
      <c r="A52" s="51"/>
      <c r="B52" s="50"/>
      <c r="C52" s="103"/>
      <c r="D52" s="49" t="s">
        <v>106</v>
      </c>
      <c r="E52" s="50"/>
      <c r="F52" s="54">
        <f>SUM(F30:F51)</f>
        <v>1647.5</v>
      </c>
      <c r="G52" s="71" t="s">
        <v>150</v>
      </c>
      <c r="H52" s="1"/>
      <c r="I52" s="1"/>
      <c r="J52" s="1"/>
    </row>
    <row r="53" spans="1:10" ht="19.5" customHeight="1">
      <c r="A53" s="51"/>
      <c r="B53" s="50"/>
      <c r="C53" s="104"/>
      <c r="D53" s="49" t="s">
        <v>107</v>
      </c>
      <c r="E53" s="50"/>
      <c r="F53" s="54">
        <f>AVERAGE(F52/21)</f>
        <v>78.452380952380949</v>
      </c>
      <c r="G53" s="56">
        <v>1</v>
      </c>
      <c r="H53" s="1"/>
      <c r="I53" s="1"/>
      <c r="J53" s="1"/>
    </row>
    <row r="54" spans="1:10" ht="43.5" customHeight="1">
      <c r="A54" s="51"/>
      <c r="B54" s="50"/>
      <c r="C54" s="42"/>
      <c r="D54" s="42"/>
      <c r="E54" s="50"/>
      <c r="F54" s="7"/>
      <c r="G54" s="54"/>
      <c r="H54" s="1"/>
      <c r="I54" s="1"/>
      <c r="J54" s="1"/>
    </row>
    <row r="55" spans="1:10" ht="19.5" customHeight="1">
      <c r="A55" s="51"/>
      <c r="B55" s="50" t="s">
        <v>84</v>
      </c>
      <c r="C55" s="86" t="s">
        <v>296</v>
      </c>
      <c r="D55" s="86" t="s">
        <v>299</v>
      </c>
      <c r="E55" s="50" t="s">
        <v>120</v>
      </c>
      <c r="F55" s="50">
        <v>1</v>
      </c>
      <c r="G55" s="61"/>
      <c r="H55" s="1"/>
      <c r="I55" s="1"/>
      <c r="J55" s="1"/>
    </row>
    <row r="56" spans="1:10" ht="19.5" customHeight="1">
      <c r="A56" s="51"/>
      <c r="B56" s="50" t="s">
        <v>85</v>
      </c>
      <c r="C56" s="42" t="s">
        <v>252</v>
      </c>
      <c r="D56" s="42" t="s">
        <v>253</v>
      </c>
      <c r="E56" s="50" t="s">
        <v>120</v>
      </c>
      <c r="F56" s="50">
        <v>2</v>
      </c>
      <c r="G56" s="61"/>
      <c r="H56" s="1"/>
      <c r="I56" s="1"/>
      <c r="J56" s="1"/>
    </row>
    <row r="57" spans="1:10" ht="19.5" customHeight="1">
      <c r="A57" s="51"/>
      <c r="B57" s="50" t="s">
        <v>86</v>
      </c>
      <c r="C57" s="42" t="s">
        <v>5</v>
      </c>
      <c r="D57" s="42" t="s">
        <v>43</v>
      </c>
      <c r="E57" s="50" t="s">
        <v>120</v>
      </c>
      <c r="F57" s="50">
        <v>53</v>
      </c>
      <c r="G57" s="45" t="s">
        <v>300</v>
      </c>
      <c r="H57" s="1"/>
      <c r="I57" s="1"/>
      <c r="J57" s="1"/>
    </row>
    <row r="58" spans="1:10" ht="19.5" customHeight="1">
      <c r="A58" s="51"/>
      <c r="B58" s="50" t="s">
        <v>87</v>
      </c>
      <c r="C58" s="42" t="s">
        <v>51</v>
      </c>
      <c r="D58" s="42" t="s">
        <v>80</v>
      </c>
      <c r="E58" s="50" t="s">
        <v>120</v>
      </c>
      <c r="F58" s="50">
        <v>3</v>
      </c>
      <c r="G58" s="61"/>
      <c r="H58" s="1"/>
      <c r="I58" s="1"/>
      <c r="J58" s="1"/>
    </row>
    <row r="59" spans="1:10" ht="19.5" customHeight="1">
      <c r="A59" s="51"/>
      <c r="B59" s="50" t="s">
        <v>88</v>
      </c>
      <c r="C59" s="42" t="s">
        <v>51</v>
      </c>
      <c r="D59" s="42" t="s">
        <v>46</v>
      </c>
      <c r="E59" s="50" t="s">
        <v>120</v>
      </c>
      <c r="F59" s="50">
        <v>29</v>
      </c>
      <c r="G59" s="61"/>
      <c r="H59" s="1"/>
      <c r="I59" s="1"/>
      <c r="J59" s="1"/>
    </row>
    <row r="60" spans="1:10" ht="19.5" customHeight="1">
      <c r="A60" s="51"/>
      <c r="B60" s="50" t="s">
        <v>89</v>
      </c>
      <c r="C60" s="42" t="s">
        <v>51</v>
      </c>
      <c r="D60" s="42" t="s">
        <v>254</v>
      </c>
      <c r="E60" s="50" t="s">
        <v>120</v>
      </c>
      <c r="F60" s="50">
        <v>50</v>
      </c>
      <c r="G60" s="45" t="s">
        <v>300</v>
      </c>
      <c r="H60" s="1"/>
      <c r="I60" s="1"/>
      <c r="J60" s="1"/>
    </row>
    <row r="61" spans="1:10" ht="19.5" customHeight="1">
      <c r="A61" s="51"/>
      <c r="B61" s="50" t="s">
        <v>90</v>
      </c>
      <c r="C61" s="42" t="s">
        <v>255</v>
      </c>
      <c r="D61" s="42" t="s">
        <v>256</v>
      </c>
      <c r="E61" s="50" t="s">
        <v>120</v>
      </c>
      <c r="F61" s="50">
        <v>73.5</v>
      </c>
      <c r="G61" s="45" t="s">
        <v>300</v>
      </c>
      <c r="H61" s="1"/>
      <c r="I61" s="1"/>
      <c r="J61" s="1"/>
    </row>
    <row r="62" spans="1:10" ht="19.5" customHeight="1">
      <c r="A62" s="51"/>
      <c r="B62" s="50" t="s">
        <v>91</v>
      </c>
      <c r="C62" s="42" t="s">
        <v>74</v>
      </c>
      <c r="D62" s="42" t="s">
        <v>257</v>
      </c>
      <c r="E62" s="50" t="s">
        <v>120</v>
      </c>
      <c r="F62" s="70">
        <v>27.5</v>
      </c>
      <c r="G62" s="61"/>
      <c r="H62" s="1"/>
      <c r="I62" s="1"/>
      <c r="J62" s="1"/>
    </row>
    <row r="63" spans="1:10" ht="19.5" customHeight="1">
      <c r="A63" s="51"/>
      <c r="B63" s="50" t="s">
        <v>92</v>
      </c>
      <c r="C63" s="42" t="s">
        <v>258</v>
      </c>
      <c r="D63" s="42" t="s">
        <v>259</v>
      </c>
      <c r="E63" s="50" t="s">
        <v>120</v>
      </c>
      <c r="F63" s="50">
        <v>42</v>
      </c>
      <c r="G63" s="54"/>
      <c r="H63" s="1"/>
      <c r="I63" s="1"/>
      <c r="J63" s="1"/>
    </row>
    <row r="64" spans="1:10" ht="19.5" customHeight="1">
      <c r="A64" s="51"/>
      <c r="B64" s="50" t="s">
        <v>93</v>
      </c>
      <c r="C64" s="42" t="s">
        <v>12</v>
      </c>
      <c r="D64" s="42" t="s">
        <v>211</v>
      </c>
      <c r="E64" s="50" t="s">
        <v>120</v>
      </c>
      <c r="F64" s="50">
        <v>76.5</v>
      </c>
      <c r="G64" s="45" t="s">
        <v>300</v>
      </c>
      <c r="H64" s="1"/>
      <c r="I64" s="1"/>
      <c r="J64" s="1"/>
    </row>
    <row r="65" spans="1:10" ht="19.5" customHeight="1">
      <c r="A65" s="51"/>
      <c r="B65" s="50" t="s">
        <v>94</v>
      </c>
      <c r="C65" s="42" t="s">
        <v>260</v>
      </c>
      <c r="D65" s="42" t="s">
        <v>45</v>
      </c>
      <c r="E65" s="50" t="s">
        <v>120</v>
      </c>
      <c r="F65" s="50">
        <v>90</v>
      </c>
      <c r="G65" s="45" t="s">
        <v>300</v>
      </c>
      <c r="H65" s="1"/>
      <c r="I65" s="1"/>
      <c r="J65" s="1"/>
    </row>
    <row r="66" spans="1:10" ht="19.5" customHeight="1">
      <c r="A66" s="51"/>
      <c r="B66" s="50" t="s">
        <v>95</v>
      </c>
      <c r="C66" s="42" t="s">
        <v>261</v>
      </c>
      <c r="D66" s="42" t="s">
        <v>65</v>
      </c>
      <c r="E66" s="50" t="s">
        <v>120</v>
      </c>
      <c r="F66" s="50">
        <v>104.5</v>
      </c>
      <c r="G66" s="45" t="s">
        <v>300</v>
      </c>
      <c r="H66" s="1"/>
      <c r="I66" s="1"/>
      <c r="J66" s="1"/>
    </row>
    <row r="67" spans="1:10" ht="19.5" customHeight="1">
      <c r="A67" s="51"/>
      <c r="B67" s="50" t="s">
        <v>96</v>
      </c>
      <c r="C67" s="42" t="s">
        <v>39</v>
      </c>
      <c r="D67" s="42" t="s">
        <v>213</v>
      </c>
      <c r="E67" s="50" t="s">
        <v>120</v>
      </c>
      <c r="F67" s="50">
        <v>50</v>
      </c>
      <c r="G67" s="45" t="s">
        <v>300</v>
      </c>
      <c r="H67" s="1"/>
      <c r="I67" s="1"/>
      <c r="J67" s="1"/>
    </row>
    <row r="68" spans="1:10" ht="19.5" customHeight="1">
      <c r="A68" s="51"/>
      <c r="B68" s="50" t="s">
        <v>97</v>
      </c>
      <c r="C68" s="42" t="s">
        <v>262</v>
      </c>
      <c r="D68" s="42" t="s">
        <v>32</v>
      </c>
      <c r="E68" s="50" t="s">
        <v>120</v>
      </c>
      <c r="F68" s="50">
        <v>15</v>
      </c>
      <c r="G68" s="54"/>
      <c r="H68" s="1"/>
      <c r="I68" s="1"/>
      <c r="J68" s="1"/>
    </row>
    <row r="69" spans="1:10" ht="19.5" customHeight="1">
      <c r="A69" s="51"/>
      <c r="B69" s="50" t="s">
        <v>98</v>
      </c>
      <c r="C69" s="42" t="s">
        <v>263</v>
      </c>
      <c r="D69" s="42" t="s">
        <v>42</v>
      </c>
      <c r="E69" s="50" t="s">
        <v>120</v>
      </c>
      <c r="F69" s="70">
        <v>12</v>
      </c>
      <c r="G69" s="54"/>
      <c r="H69" s="1"/>
      <c r="I69" s="1"/>
      <c r="J69" s="1"/>
    </row>
    <row r="70" spans="1:10" ht="19.5" customHeight="1">
      <c r="A70" s="51"/>
      <c r="B70" s="50" t="s">
        <v>99</v>
      </c>
      <c r="C70" s="42" t="s">
        <v>264</v>
      </c>
      <c r="D70" s="42" t="s">
        <v>265</v>
      </c>
      <c r="E70" s="50" t="s">
        <v>120</v>
      </c>
      <c r="F70" s="50">
        <v>11</v>
      </c>
      <c r="G70" s="61"/>
      <c r="H70" s="1"/>
      <c r="I70" s="1"/>
      <c r="J70" s="1"/>
    </row>
    <row r="71" spans="1:10" ht="19.5" customHeight="1">
      <c r="A71" s="51"/>
      <c r="B71" s="50" t="s">
        <v>100</v>
      </c>
      <c r="C71" s="42" t="s">
        <v>266</v>
      </c>
      <c r="D71" s="42" t="s">
        <v>245</v>
      </c>
      <c r="E71" s="50" t="s">
        <v>120</v>
      </c>
      <c r="F71" s="50">
        <v>18</v>
      </c>
      <c r="G71" s="54"/>
      <c r="H71" s="1"/>
      <c r="I71" s="1"/>
      <c r="J71" s="1"/>
    </row>
    <row r="72" spans="1:10" ht="19.5" customHeight="1">
      <c r="A72" s="51"/>
      <c r="B72" s="50" t="s">
        <v>101</v>
      </c>
      <c r="C72" s="42" t="s">
        <v>267</v>
      </c>
      <c r="D72" s="42" t="s">
        <v>34</v>
      </c>
      <c r="E72" s="50" t="s">
        <v>120</v>
      </c>
      <c r="F72" s="58">
        <v>12</v>
      </c>
      <c r="G72" s="61"/>
      <c r="H72" s="1"/>
      <c r="I72" s="1"/>
      <c r="J72" s="1"/>
    </row>
    <row r="73" spans="1:10" ht="19.5" customHeight="1">
      <c r="A73" s="51"/>
      <c r="B73" s="50" t="s">
        <v>102</v>
      </c>
      <c r="C73" s="42" t="s">
        <v>268</v>
      </c>
      <c r="D73" s="42" t="s">
        <v>269</v>
      </c>
      <c r="E73" s="50" t="s">
        <v>120</v>
      </c>
      <c r="F73" s="50">
        <v>8</v>
      </c>
      <c r="G73" s="61"/>
      <c r="H73" s="1"/>
      <c r="I73" s="1"/>
      <c r="J73" s="1"/>
    </row>
    <row r="74" spans="1:10" ht="19.5" customHeight="1">
      <c r="A74" s="51"/>
      <c r="B74" s="50" t="s">
        <v>103</v>
      </c>
      <c r="C74" s="42" t="s">
        <v>270</v>
      </c>
      <c r="D74" s="42" t="s">
        <v>271</v>
      </c>
      <c r="E74" s="50" t="s">
        <v>120</v>
      </c>
      <c r="F74" s="50">
        <v>50</v>
      </c>
      <c r="G74" s="45" t="s">
        <v>300</v>
      </c>
      <c r="H74" s="1"/>
      <c r="I74" s="1"/>
      <c r="J74" s="1"/>
    </row>
    <row r="75" spans="1:10" ht="19.5" customHeight="1">
      <c r="A75" s="51"/>
      <c r="B75" s="50" t="s">
        <v>104</v>
      </c>
      <c r="C75" s="42" t="s">
        <v>26</v>
      </c>
      <c r="D75" s="42" t="s">
        <v>152</v>
      </c>
      <c r="E75" s="50" t="s">
        <v>120</v>
      </c>
      <c r="F75" s="50">
        <v>51</v>
      </c>
      <c r="G75" s="45" t="s">
        <v>300</v>
      </c>
      <c r="H75" s="1"/>
      <c r="I75" s="1"/>
      <c r="J75" s="1"/>
    </row>
    <row r="76" spans="1:10" ht="19.5" customHeight="1">
      <c r="A76" s="51"/>
      <c r="B76" s="50" t="s">
        <v>218</v>
      </c>
      <c r="C76" s="42" t="s">
        <v>272</v>
      </c>
      <c r="D76" s="42" t="s">
        <v>238</v>
      </c>
      <c r="E76" s="50" t="s">
        <v>120</v>
      </c>
      <c r="F76" s="50">
        <v>77</v>
      </c>
      <c r="G76" s="45" t="s">
        <v>300</v>
      </c>
      <c r="H76" s="1"/>
      <c r="I76" s="1"/>
      <c r="J76" s="1"/>
    </row>
    <row r="77" spans="1:10" ht="19.5" customHeight="1">
      <c r="A77" s="51"/>
      <c r="B77" s="50" t="s">
        <v>219</v>
      </c>
      <c r="C77" s="42" t="s">
        <v>77</v>
      </c>
      <c r="D77" s="42" t="s">
        <v>273</v>
      </c>
      <c r="E77" s="50" t="s">
        <v>120</v>
      </c>
      <c r="F77" s="50">
        <v>203.5</v>
      </c>
      <c r="G77" s="61" t="s">
        <v>92</v>
      </c>
      <c r="H77" s="1"/>
      <c r="I77" s="1"/>
      <c r="J77" s="1"/>
    </row>
    <row r="78" spans="1:10" ht="19.5" customHeight="1">
      <c r="A78" s="51"/>
      <c r="B78" s="50" t="s">
        <v>230</v>
      </c>
      <c r="C78" s="42" t="s">
        <v>274</v>
      </c>
      <c r="D78" s="42" t="s">
        <v>257</v>
      </c>
      <c r="E78" s="50" t="s">
        <v>120</v>
      </c>
      <c r="F78" s="50">
        <v>34</v>
      </c>
      <c r="G78" s="61"/>
      <c r="H78" s="1"/>
      <c r="I78" s="1"/>
      <c r="J78" s="1"/>
    </row>
    <row r="79" spans="1:10" ht="19.5" customHeight="1">
      <c r="A79" s="51"/>
      <c r="B79" s="50" t="s">
        <v>231</v>
      </c>
      <c r="C79" s="42" t="s">
        <v>59</v>
      </c>
      <c r="D79" s="42" t="s">
        <v>52</v>
      </c>
      <c r="E79" s="50" t="s">
        <v>120</v>
      </c>
      <c r="F79" s="50">
        <v>18</v>
      </c>
      <c r="G79" s="61"/>
      <c r="H79" s="1"/>
      <c r="I79" s="1"/>
      <c r="J79" s="1"/>
    </row>
    <row r="80" spans="1:10" ht="19.5" customHeight="1">
      <c r="A80" s="51"/>
      <c r="B80" s="50"/>
      <c r="C80" s="102" t="s">
        <v>110</v>
      </c>
      <c r="D80" s="49" t="s">
        <v>105</v>
      </c>
      <c r="E80" s="50"/>
      <c r="F80" s="7">
        <v>15</v>
      </c>
      <c r="H80" s="1"/>
      <c r="I80" s="1"/>
      <c r="J80" s="1"/>
    </row>
    <row r="81" spans="1:10" ht="19.5" customHeight="1">
      <c r="A81" s="51"/>
      <c r="B81" s="50"/>
      <c r="C81" s="103"/>
      <c r="D81" s="49" t="s">
        <v>106</v>
      </c>
      <c r="E81" s="50"/>
      <c r="F81" s="54">
        <f>SUM(F55:F80)</f>
        <v>1126.5</v>
      </c>
      <c r="G81" s="71" t="s">
        <v>150</v>
      </c>
      <c r="H81" s="1"/>
      <c r="I81" s="1"/>
      <c r="J81" s="1"/>
    </row>
    <row r="82" spans="1:10" ht="19.5" customHeight="1">
      <c r="A82" s="51"/>
      <c r="B82" s="50"/>
      <c r="C82" s="104"/>
      <c r="D82" s="49" t="s">
        <v>107</v>
      </c>
      <c r="E82" s="50"/>
      <c r="F82" s="54">
        <f>AVERAGE(F81/25)</f>
        <v>45.06</v>
      </c>
      <c r="G82" s="56">
        <v>1</v>
      </c>
      <c r="H82" s="1"/>
      <c r="I82" s="1"/>
      <c r="J82" s="1"/>
    </row>
    <row r="83" spans="1:10" ht="47.25" customHeight="1">
      <c r="A83" s="51"/>
      <c r="B83" s="50"/>
      <c r="C83" s="42"/>
      <c r="D83" s="42"/>
      <c r="E83" s="50"/>
      <c r="F83" s="7"/>
      <c r="G83" s="54"/>
      <c r="H83" s="1"/>
      <c r="I83" s="1"/>
      <c r="J83" s="1"/>
    </row>
    <row r="84" spans="1:10" ht="18.75" customHeight="1">
      <c r="B84" s="58" t="s">
        <v>84</v>
      </c>
      <c r="C84" s="42" t="s">
        <v>5</v>
      </c>
      <c r="D84" s="42" t="s">
        <v>152</v>
      </c>
      <c r="E84" s="50" t="s">
        <v>121</v>
      </c>
      <c r="F84" s="50">
        <v>28</v>
      </c>
      <c r="G84" s="54"/>
    </row>
    <row r="85" spans="1:10" ht="18.75" customHeight="1">
      <c r="B85" s="58" t="s">
        <v>85</v>
      </c>
      <c r="C85" s="42" t="s">
        <v>221</v>
      </c>
      <c r="D85" s="42" t="s">
        <v>139</v>
      </c>
      <c r="E85" s="50" t="s">
        <v>121</v>
      </c>
      <c r="F85" s="50">
        <v>3</v>
      </c>
      <c r="G85" s="54"/>
    </row>
    <row r="86" spans="1:10" ht="18.75" customHeight="1">
      <c r="B86" s="58" t="s">
        <v>86</v>
      </c>
      <c r="C86" s="42" t="s">
        <v>198</v>
      </c>
      <c r="D86" s="42" t="s">
        <v>199</v>
      </c>
      <c r="E86" s="50" t="s">
        <v>121</v>
      </c>
      <c r="F86" s="50">
        <v>207</v>
      </c>
      <c r="G86" s="54" t="s">
        <v>91</v>
      </c>
    </row>
    <row r="87" spans="1:10" ht="18.75" customHeight="1">
      <c r="B87" s="58" t="s">
        <v>87</v>
      </c>
      <c r="C87" s="42" t="s">
        <v>198</v>
      </c>
      <c r="D87" s="42" t="s">
        <v>200</v>
      </c>
      <c r="E87" s="50" t="s">
        <v>121</v>
      </c>
      <c r="F87" s="50">
        <v>16</v>
      </c>
      <c r="G87" s="61"/>
    </row>
    <row r="88" spans="1:10" ht="18.75" customHeight="1">
      <c r="B88" s="58" t="s">
        <v>88</v>
      </c>
      <c r="C88" s="42" t="s">
        <v>69</v>
      </c>
      <c r="D88" s="42" t="s">
        <v>35</v>
      </c>
      <c r="E88" s="50" t="s">
        <v>121</v>
      </c>
      <c r="F88" s="50">
        <v>44</v>
      </c>
      <c r="G88" s="61"/>
    </row>
    <row r="89" spans="1:10" ht="18.75" customHeight="1">
      <c r="B89" s="58" t="s">
        <v>89</v>
      </c>
      <c r="C89" s="42" t="s">
        <v>154</v>
      </c>
      <c r="D89" s="42" t="s">
        <v>201</v>
      </c>
      <c r="E89" s="50" t="s">
        <v>121</v>
      </c>
      <c r="F89" s="50">
        <v>88</v>
      </c>
      <c r="G89" s="45" t="s">
        <v>300</v>
      </c>
    </row>
    <row r="90" spans="1:10" ht="18.75" customHeight="1">
      <c r="B90" s="58" t="s">
        <v>90</v>
      </c>
      <c r="C90" s="42" t="s">
        <v>202</v>
      </c>
      <c r="D90" s="42" t="s">
        <v>203</v>
      </c>
      <c r="E90" s="50" t="s">
        <v>121</v>
      </c>
      <c r="F90" s="50">
        <v>44.5</v>
      </c>
      <c r="G90" s="54"/>
    </row>
    <row r="91" spans="1:10" ht="18.75" customHeight="1">
      <c r="B91" s="58" t="s">
        <v>91</v>
      </c>
      <c r="C91" s="42" t="s">
        <v>145</v>
      </c>
      <c r="D91" s="42" t="s">
        <v>66</v>
      </c>
      <c r="E91" s="50" t="s">
        <v>121</v>
      </c>
      <c r="F91" s="50">
        <v>33</v>
      </c>
      <c r="G91" s="54"/>
    </row>
    <row r="92" spans="1:10" ht="18.75" customHeight="1">
      <c r="B92" s="58" t="s">
        <v>92</v>
      </c>
      <c r="C92" s="42" t="s">
        <v>204</v>
      </c>
      <c r="D92" s="42" t="s">
        <v>35</v>
      </c>
      <c r="E92" s="50" t="s">
        <v>121</v>
      </c>
      <c r="F92" s="50">
        <v>30</v>
      </c>
      <c r="G92" s="54"/>
    </row>
    <row r="93" spans="1:10" ht="18.75" customHeight="1">
      <c r="B93" s="58" t="s">
        <v>93</v>
      </c>
      <c r="C93" s="42" t="s">
        <v>222</v>
      </c>
      <c r="D93" s="42" t="s">
        <v>223</v>
      </c>
      <c r="E93" s="50" t="s">
        <v>121</v>
      </c>
      <c r="F93" s="50"/>
      <c r="G93" s="54"/>
    </row>
    <row r="94" spans="1:10" ht="18.75" customHeight="1">
      <c r="B94" s="58" t="s">
        <v>94</v>
      </c>
      <c r="C94" s="42" t="s">
        <v>54</v>
      </c>
      <c r="D94" s="42" t="s">
        <v>205</v>
      </c>
      <c r="E94" s="50" t="s">
        <v>121</v>
      </c>
      <c r="F94" s="50">
        <v>26</v>
      </c>
      <c r="G94" s="61"/>
    </row>
    <row r="95" spans="1:10" ht="18.75" customHeight="1">
      <c r="B95" s="58" t="s">
        <v>95</v>
      </c>
      <c r="C95" s="42" t="s">
        <v>206</v>
      </c>
      <c r="D95" s="42" t="s">
        <v>149</v>
      </c>
      <c r="E95" s="50" t="s">
        <v>121</v>
      </c>
      <c r="F95" s="70">
        <v>50</v>
      </c>
      <c r="G95" s="45" t="s">
        <v>300</v>
      </c>
    </row>
    <row r="96" spans="1:10" ht="18.75" customHeight="1">
      <c r="B96" s="58" t="s">
        <v>96</v>
      </c>
      <c r="C96" s="42" t="s">
        <v>207</v>
      </c>
      <c r="D96" s="42" t="s">
        <v>53</v>
      </c>
      <c r="E96" s="50" t="s">
        <v>121</v>
      </c>
      <c r="F96" s="50">
        <v>11</v>
      </c>
      <c r="G96" s="54"/>
    </row>
    <row r="97" spans="2:9" ht="18.75" customHeight="1">
      <c r="B97" s="58" t="s">
        <v>97</v>
      </c>
      <c r="C97" s="42" t="s">
        <v>157</v>
      </c>
      <c r="D97" s="42" t="s">
        <v>208</v>
      </c>
      <c r="E97" s="50" t="s">
        <v>121</v>
      </c>
      <c r="F97" s="50">
        <v>10</v>
      </c>
      <c r="G97" s="54"/>
    </row>
    <row r="98" spans="2:9" ht="18.75" customHeight="1">
      <c r="B98" s="58" t="s">
        <v>98</v>
      </c>
      <c r="C98" s="42" t="s">
        <v>209</v>
      </c>
      <c r="D98" s="42" t="s">
        <v>76</v>
      </c>
      <c r="E98" s="50" t="s">
        <v>121</v>
      </c>
      <c r="F98" s="50">
        <v>36</v>
      </c>
      <c r="G98" s="61"/>
    </row>
    <row r="99" spans="2:9" ht="18.75" customHeight="1">
      <c r="B99" s="58" t="s">
        <v>99</v>
      </c>
      <c r="C99" s="42" t="s">
        <v>210</v>
      </c>
      <c r="D99" s="42" t="s">
        <v>211</v>
      </c>
      <c r="E99" s="50" t="s">
        <v>121</v>
      </c>
      <c r="F99" s="50">
        <v>32</v>
      </c>
      <c r="G99" s="61"/>
    </row>
    <row r="100" spans="2:9" ht="18.75" customHeight="1">
      <c r="B100" s="58" t="s">
        <v>100</v>
      </c>
      <c r="C100" s="42" t="s">
        <v>212</v>
      </c>
      <c r="D100" s="42" t="s">
        <v>213</v>
      </c>
      <c r="E100" s="50" t="s">
        <v>121</v>
      </c>
      <c r="F100" s="50"/>
      <c r="G100" s="54"/>
    </row>
    <row r="101" spans="2:9" ht="18.75" customHeight="1">
      <c r="B101" s="58" t="s">
        <v>101</v>
      </c>
      <c r="C101" s="42" t="s">
        <v>59</v>
      </c>
      <c r="D101" s="42" t="s">
        <v>50</v>
      </c>
      <c r="E101" s="50" t="s">
        <v>121</v>
      </c>
      <c r="F101" s="50">
        <v>12</v>
      </c>
      <c r="G101" s="54"/>
    </row>
    <row r="102" spans="2:9" ht="18.75" customHeight="1">
      <c r="B102" s="50"/>
      <c r="C102" s="102" t="s">
        <v>109</v>
      </c>
      <c r="D102" s="49" t="s">
        <v>105</v>
      </c>
      <c r="E102" s="50"/>
      <c r="F102" s="7"/>
    </row>
    <row r="103" spans="2:9" ht="18.75" customHeight="1">
      <c r="B103" s="50"/>
      <c r="C103" s="103"/>
      <c r="D103" s="49" t="s">
        <v>106</v>
      </c>
      <c r="E103" s="50"/>
      <c r="F103" s="54">
        <f>SUM(F84:F102)</f>
        <v>670.5</v>
      </c>
      <c r="G103" s="71" t="s">
        <v>150</v>
      </c>
    </row>
    <row r="104" spans="2:9" ht="18.75" customHeight="1">
      <c r="B104" s="50"/>
      <c r="C104" s="104"/>
      <c r="D104" s="49" t="s">
        <v>107</v>
      </c>
      <c r="E104" s="50"/>
      <c r="F104" s="54">
        <f>AVERAGE(F103/18)</f>
        <v>37.25</v>
      </c>
      <c r="G104" s="56">
        <v>0.89</v>
      </c>
    </row>
    <row r="105" spans="2:9" ht="45.75" customHeight="1">
      <c r="B105" s="73"/>
      <c r="C105" s="10"/>
      <c r="D105" s="10"/>
      <c r="E105" s="10"/>
      <c r="F105" s="10"/>
      <c r="G105" s="74"/>
    </row>
    <row r="106" spans="2:9" ht="18.75">
      <c r="B106" s="58" t="s">
        <v>84</v>
      </c>
      <c r="C106" s="59" t="s">
        <v>161</v>
      </c>
      <c r="D106" s="59" t="s">
        <v>55</v>
      </c>
      <c r="E106" s="58" t="s">
        <v>122</v>
      </c>
      <c r="F106" s="58">
        <v>15.5</v>
      </c>
      <c r="G106" s="61"/>
    </row>
    <row r="107" spans="2:9" ht="18.75">
      <c r="B107" s="58" t="s">
        <v>85</v>
      </c>
      <c r="C107" s="59" t="s">
        <v>163</v>
      </c>
      <c r="D107" s="59" t="s">
        <v>75</v>
      </c>
      <c r="E107" s="58" t="s">
        <v>122</v>
      </c>
      <c r="F107" s="58">
        <v>7</v>
      </c>
      <c r="G107" s="61"/>
    </row>
    <row r="108" spans="2:9" ht="18.75">
      <c r="B108" s="58" t="s">
        <v>86</v>
      </c>
      <c r="C108" s="59" t="s">
        <v>163</v>
      </c>
      <c r="D108" s="59" t="s">
        <v>52</v>
      </c>
      <c r="E108" s="58" t="s">
        <v>122</v>
      </c>
      <c r="F108" s="58">
        <v>23</v>
      </c>
      <c r="G108" s="61"/>
      <c r="I108" s="2" t="s">
        <v>196</v>
      </c>
    </row>
    <row r="109" spans="2:9" ht="18.75">
      <c r="B109" s="58" t="s">
        <v>87</v>
      </c>
      <c r="C109" s="59" t="s">
        <v>214</v>
      </c>
      <c r="D109" s="59" t="s">
        <v>47</v>
      </c>
      <c r="E109" s="58" t="s">
        <v>122</v>
      </c>
      <c r="F109" s="58">
        <v>50</v>
      </c>
      <c r="G109" s="45" t="s">
        <v>300</v>
      </c>
    </row>
    <row r="110" spans="2:9" ht="18.75">
      <c r="B110" s="58" t="s">
        <v>88</v>
      </c>
      <c r="C110" s="59" t="s">
        <v>51</v>
      </c>
      <c r="D110" s="59" t="s">
        <v>186</v>
      </c>
      <c r="E110" s="58" t="s">
        <v>122</v>
      </c>
      <c r="F110" s="58">
        <v>55</v>
      </c>
      <c r="G110" s="45" t="s">
        <v>300</v>
      </c>
    </row>
    <row r="111" spans="2:9" ht="18.75">
      <c r="B111" s="58" t="s">
        <v>89</v>
      </c>
      <c r="C111" s="59" t="s">
        <v>187</v>
      </c>
      <c r="D111" s="59" t="s">
        <v>76</v>
      </c>
      <c r="E111" s="58" t="s">
        <v>122</v>
      </c>
      <c r="F111" s="58">
        <v>37</v>
      </c>
      <c r="G111" s="61"/>
    </row>
    <row r="112" spans="2:9" ht="18.75">
      <c r="B112" s="58" t="s">
        <v>90</v>
      </c>
      <c r="C112" s="59" t="s">
        <v>188</v>
      </c>
      <c r="D112" s="59" t="s">
        <v>189</v>
      </c>
      <c r="E112" s="58" t="s">
        <v>122</v>
      </c>
      <c r="F112" s="58">
        <v>11</v>
      </c>
      <c r="G112" s="61"/>
    </row>
    <row r="113" spans="2:7" ht="18.75">
      <c r="B113" s="58" t="s">
        <v>91</v>
      </c>
      <c r="C113" s="59" t="s">
        <v>69</v>
      </c>
      <c r="D113" s="59" t="s">
        <v>53</v>
      </c>
      <c r="E113" s="58" t="s">
        <v>122</v>
      </c>
      <c r="F113" s="58">
        <v>10</v>
      </c>
      <c r="G113" s="61"/>
    </row>
    <row r="114" spans="2:7" ht="18.75">
      <c r="B114" s="58" t="s">
        <v>92</v>
      </c>
      <c r="C114" s="59" t="s">
        <v>69</v>
      </c>
      <c r="D114" s="59" t="s">
        <v>190</v>
      </c>
      <c r="E114" s="58" t="s">
        <v>122</v>
      </c>
      <c r="F114" s="58">
        <v>97.5</v>
      </c>
      <c r="G114" s="45" t="s">
        <v>300</v>
      </c>
    </row>
    <row r="115" spans="2:7" ht="18.75">
      <c r="B115" s="58" t="s">
        <v>93</v>
      </c>
      <c r="C115" s="59" t="s">
        <v>191</v>
      </c>
      <c r="D115" s="59" t="s">
        <v>53</v>
      </c>
      <c r="E115" s="58" t="s">
        <v>122</v>
      </c>
      <c r="F115" s="58">
        <v>33</v>
      </c>
      <c r="G115" s="61"/>
    </row>
    <row r="116" spans="2:7" ht="18.75">
      <c r="B116" s="58" t="s">
        <v>94</v>
      </c>
      <c r="C116" s="59" t="s">
        <v>145</v>
      </c>
      <c r="D116" s="59" t="s">
        <v>1</v>
      </c>
      <c r="E116" s="58" t="s">
        <v>122</v>
      </c>
      <c r="F116" s="58">
        <v>20</v>
      </c>
      <c r="G116" s="61"/>
    </row>
    <row r="117" spans="2:7" ht="18.75">
      <c r="B117" s="58" t="s">
        <v>95</v>
      </c>
      <c r="C117" s="59" t="s">
        <v>41</v>
      </c>
      <c r="D117" s="59" t="s">
        <v>2</v>
      </c>
      <c r="E117" s="58" t="s">
        <v>122</v>
      </c>
      <c r="F117" s="58">
        <v>50</v>
      </c>
      <c r="G117" s="45" t="s">
        <v>300</v>
      </c>
    </row>
    <row r="118" spans="2:7" ht="18.75">
      <c r="B118" s="58" t="s">
        <v>96</v>
      </c>
      <c r="C118" s="59" t="s">
        <v>297</v>
      </c>
      <c r="D118" s="59" t="s">
        <v>298</v>
      </c>
      <c r="E118" s="58" t="s">
        <v>122</v>
      </c>
      <c r="F118" s="58">
        <v>12</v>
      </c>
      <c r="G118" s="61"/>
    </row>
    <row r="119" spans="2:7" ht="18.75">
      <c r="B119" s="58" t="s">
        <v>97</v>
      </c>
      <c r="C119" s="59" t="s">
        <v>192</v>
      </c>
      <c r="D119" s="59" t="s">
        <v>193</v>
      </c>
      <c r="E119" s="58" t="s">
        <v>122</v>
      </c>
      <c r="F119" s="58">
        <v>25</v>
      </c>
      <c r="G119" s="61"/>
    </row>
    <row r="120" spans="2:7" ht="18.75">
      <c r="B120" s="58" t="s">
        <v>98</v>
      </c>
      <c r="C120" s="59" t="s">
        <v>224</v>
      </c>
      <c r="D120" s="59" t="s">
        <v>144</v>
      </c>
      <c r="E120" s="58" t="s">
        <v>122</v>
      </c>
      <c r="F120" s="58">
        <v>19.5</v>
      </c>
      <c r="G120" s="61"/>
    </row>
    <row r="121" spans="2:7" ht="18.75">
      <c r="B121" s="58" t="s">
        <v>99</v>
      </c>
      <c r="C121" s="59" t="s">
        <v>77</v>
      </c>
      <c r="D121" s="59" t="s">
        <v>53</v>
      </c>
      <c r="E121" s="58" t="s">
        <v>122</v>
      </c>
      <c r="F121" s="58">
        <v>105</v>
      </c>
      <c r="G121" s="45" t="s">
        <v>300</v>
      </c>
    </row>
    <row r="122" spans="2:7" ht="19.5" customHeight="1">
      <c r="B122" s="58" t="s">
        <v>100</v>
      </c>
      <c r="C122" s="59" t="s">
        <v>194</v>
      </c>
      <c r="D122" s="59" t="s">
        <v>160</v>
      </c>
      <c r="E122" s="58" t="s">
        <v>122</v>
      </c>
      <c r="F122" s="58">
        <v>52.5</v>
      </c>
      <c r="G122" s="45" t="s">
        <v>300</v>
      </c>
    </row>
    <row r="123" spans="2:7" ht="19.5" customHeight="1">
      <c r="B123" s="58"/>
      <c r="C123" s="102" t="s">
        <v>111</v>
      </c>
      <c r="D123" s="49" t="s">
        <v>105</v>
      </c>
      <c r="E123" s="10"/>
      <c r="F123" s="61">
        <v>73.5</v>
      </c>
      <c r="G123" s="61"/>
    </row>
    <row r="124" spans="2:7" ht="19.5" customHeight="1">
      <c r="B124" s="58"/>
      <c r="C124" s="103"/>
      <c r="D124" s="49" t="s">
        <v>106</v>
      </c>
      <c r="E124" s="10"/>
      <c r="F124" s="61">
        <f>SUM(F106:F123)</f>
        <v>696.5</v>
      </c>
      <c r="G124" s="71" t="s">
        <v>150</v>
      </c>
    </row>
    <row r="125" spans="2:7" ht="19.5" customHeight="1">
      <c r="B125" s="58"/>
      <c r="C125" s="104"/>
      <c r="D125" s="49" t="s">
        <v>107</v>
      </c>
      <c r="E125" s="10"/>
      <c r="F125" s="61">
        <f>AVERAGE(F124/17)</f>
        <v>40.970588235294116</v>
      </c>
      <c r="G125" s="72">
        <v>1</v>
      </c>
    </row>
    <row r="126" spans="2:7" ht="38.25" customHeight="1">
      <c r="B126" s="58"/>
      <c r="E126" s="10"/>
      <c r="F126" s="61"/>
      <c r="G126" s="72"/>
    </row>
    <row r="127" spans="2:7" ht="19.5" customHeight="1">
      <c r="B127" s="58" t="s">
        <v>84</v>
      </c>
      <c r="C127" s="59" t="s">
        <v>215</v>
      </c>
      <c r="D127" s="59" t="s">
        <v>32</v>
      </c>
      <c r="E127" s="58" t="s">
        <v>123</v>
      </c>
      <c r="F127" s="58">
        <v>9</v>
      </c>
      <c r="G127" s="61"/>
    </row>
    <row r="128" spans="2:7" ht="19.5" customHeight="1">
      <c r="B128" s="58" t="s">
        <v>85</v>
      </c>
      <c r="C128" s="59" t="s">
        <v>216</v>
      </c>
      <c r="D128" s="59" t="s">
        <v>217</v>
      </c>
      <c r="E128" s="58" t="s">
        <v>123</v>
      </c>
      <c r="F128" s="58">
        <v>10</v>
      </c>
      <c r="G128" s="61"/>
    </row>
    <row r="129" spans="2:7" ht="19.5" customHeight="1">
      <c r="B129" s="58" t="s">
        <v>86</v>
      </c>
      <c r="C129" s="59" t="s">
        <v>161</v>
      </c>
      <c r="D129" s="59" t="s">
        <v>162</v>
      </c>
      <c r="E129" s="58" t="s">
        <v>123</v>
      </c>
      <c r="F129" s="58">
        <v>15.5</v>
      </c>
      <c r="G129" s="61"/>
    </row>
    <row r="130" spans="2:7" ht="19.5" customHeight="1">
      <c r="B130" s="58" t="s">
        <v>87</v>
      </c>
      <c r="C130" s="59" t="s">
        <v>5</v>
      </c>
      <c r="D130" s="59" t="s">
        <v>31</v>
      </c>
      <c r="E130" s="58" t="s">
        <v>123</v>
      </c>
      <c r="F130" s="58">
        <v>65</v>
      </c>
      <c r="G130" s="45" t="s">
        <v>300</v>
      </c>
    </row>
    <row r="131" spans="2:7" ht="19.5" customHeight="1">
      <c r="B131" s="58" t="s">
        <v>88</v>
      </c>
      <c r="C131" s="59" t="s">
        <v>5</v>
      </c>
      <c r="D131" s="59" t="s">
        <v>19</v>
      </c>
      <c r="E131" s="58" t="s">
        <v>123</v>
      </c>
      <c r="F131" s="58">
        <v>57</v>
      </c>
      <c r="G131" s="45" t="s">
        <v>300</v>
      </c>
    </row>
    <row r="132" spans="2:7" ht="19.5" customHeight="1">
      <c r="B132" s="58" t="s">
        <v>89</v>
      </c>
      <c r="C132" s="59" t="s">
        <v>164</v>
      </c>
      <c r="D132" s="59" t="s">
        <v>31</v>
      </c>
      <c r="E132" s="58" t="s">
        <v>123</v>
      </c>
      <c r="F132" s="58">
        <v>50</v>
      </c>
      <c r="G132" s="45" t="s">
        <v>300</v>
      </c>
    </row>
    <row r="133" spans="2:7" ht="19.5" customHeight="1">
      <c r="B133" s="58" t="s">
        <v>90</v>
      </c>
      <c r="C133" s="59" t="s">
        <v>33</v>
      </c>
      <c r="D133" s="59" t="s">
        <v>72</v>
      </c>
      <c r="E133" s="58" t="s">
        <v>123</v>
      </c>
      <c r="F133" s="58">
        <v>17</v>
      </c>
      <c r="G133" s="61"/>
    </row>
    <row r="134" spans="2:7" ht="19.5" customHeight="1">
      <c r="B134" s="58" t="s">
        <v>91</v>
      </c>
      <c r="C134" s="59" t="s">
        <v>74</v>
      </c>
      <c r="D134" s="59" t="s">
        <v>52</v>
      </c>
      <c r="E134" s="58" t="s">
        <v>123</v>
      </c>
      <c r="F134" s="58">
        <v>20.5</v>
      </c>
      <c r="G134" s="61"/>
    </row>
    <row r="135" spans="2:7" ht="19.5" customHeight="1">
      <c r="B135" s="58" t="s">
        <v>92</v>
      </c>
      <c r="C135" s="59" t="s">
        <v>165</v>
      </c>
      <c r="D135" s="59" t="s">
        <v>166</v>
      </c>
      <c r="E135" s="58" t="s">
        <v>123</v>
      </c>
      <c r="F135" s="58">
        <v>15</v>
      </c>
      <c r="G135" s="61"/>
    </row>
    <row r="136" spans="2:7" ht="19.5" customHeight="1">
      <c r="B136" s="58" t="s">
        <v>93</v>
      </c>
      <c r="C136" s="59" t="s">
        <v>225</v>
      </c>
      <c r="D136" s="59" t="s">
        <v>4</v>
      </c>
      <c r="E136" s="58" t="s">
        <v>123</v>
      </c>
      <c r="F136" s="58"/>
      <c r="G136" s="61"/>
    </row>
    <row r="137" spans="2:7" ht="19.5" customHeight="1">
      <c r="B137" s="58" t="s">
        <v>94</v>
      </c>
      <c r="C137" s="59" t="s">
        <v>167</v>
      </c>
      <c r="D137" s="59" t="s">
        <v>50</v>
      </c>
      <c r="E137" s="58" t="s">
        <v>123</v>
      </c>
      <c r="F137" s="58">
        <v>59</v>
      </c>
      <c r="G137" s="45" t="s">
        <v>300</v>
      </c>
    </row>
    <row r="138" spans="2:7" ht="19.5" customHeight="1">
      <c r="B138" s="58" t="s">
        <v>95</v>
      </c>
      <c r="C138" s="59" t="s">
        <v>168</v>
      </c>
      <c r="D138" s="59" t="s">
        <v>169</v>
      </c>
      <c r="E138" s="58" t="s">
        <v>123</v>
      </c>
      <c r="F138" s="58">
        <v>15</v>
      </c>
      <c r="G138" s="61"/>
    </row>
    <row r="139" spans="2:7" ht="19.5" customHeight="1">
      <c r="B139" s="58" t="s">
        <v>96</v>
      </c>
      <c r="C139" s="59" t="s">
        <v>10</v>
      </c>
      <c r="D139" s="59" t="s">
        <v>170</v>
      </c>
      <c r="E139" s="58" t="s">
        <v>123</v>
      </c>
      <c r="F139" s="58">
        <v>62</v>
      </c>
      <c r="G139" s="45" t="s">
        <v>300</v>
      </c>
    </row>
    <row r="140" spans="2:7" ht="19.5" customHeight="1">
      <c r="B140" s="58" t="s">
        <v>97</v>
      </c>
      <c r="C140" s="59" t="s">
        <v>69</v>
      </c>
      <c r="D140" s="59" t="s">
        <v>68</v>
      </c>
      <c r="E140" s="58" t="s">
        <v>123</v>
      </c>
      <c r="F140" s="58">
        <v>136.5</v>
      </c>
      <c r="G140" s="45" t="s">
        <v>300</v>
      </c>
    </row>
    <row r="141" spans="2:7" ht="19.5" customHeight="1">
      <c r="B141" s="58" t="s">
        <v>98</v>
      </c>
      <c r="C141" s="59" t="s">
        <v>69</v>
      </c>
      <c r="D141" s="59" t="s">
        <v>2</v>
      </c>
      <c r="E141" s="58" t="s">
        <v>123</v>
      </c>
      <c r="F141" s="58">
        <v>20</v>
      </c>
    </row>
    <row r="142" spans="2:7" ht="19.5" customHeight="1">
      <c r="B142" s="58" t="s">
        <v>99</v>
      </c>
      <c r="C142" s="59" t="s">
        <v>36</v>
      </c>
      <c r="D142" s="59" t="s">
        <v>58</v>
      </c>
      <c r="E142" s="58" t="s">
        <v>123</v>
      </c>
      <c r="F142" s="58">
        <v>122</v>
      </c>
      <c r="G142" s="45" t="s">
        <v>300</v>
      </c>
    </row>
    <row r="143" spans="2:7" ht="19.5" customHeight="1">
      <c r="B143" s="58" t="s">
        <v>100</v>
      </c>
      <c r="C143" s="59" t="s">
        <v>39</v>
      </c>
      <c r="D143" s="59" t="s">
        <v>171</v>
      </c>
      <c r="E143" s="58" t="s">
        <v>123</v>
      </c>
      <c r="F143" s="58">
        <v>13</v>
      </c>
      <c r="G143" s="61"/>
    </row>
    <row r="144" spans="2:7" ht="19.5" customHeight="1">
      <c r="B144" s="58" t="s">
        <v>101</v>
      </c>
      <c r="C144" s="59" t="s">
        <v>226</v>
      </c>
      <c r="D144" s="59" t="s">
        <v>227</v>
      </c>
      <c r="E144" s="58" t="s">
        <v>123</v>
      </c>
      <c r="F144" s="58">
        <v>16</v>
      </c>
      <c r="G144" s="61"/>
    </row>
    <row r="145" spans="2:7" ht="19.5" customHeight="1">
      <c r="B145" s="58" t="s">
        <v>102</v>
      </c>
      <c r="C145" s="59" t="s">
        <v>172</v>
      </c>
      <c r="D145" s="59" t="s">
        <v>173</v>
      </c>
      <c r="E145" s="58" t="s">
        <v>123</v>
      </c>
      <c r="F145" s="58">
        <v>21</v>
      </c>
      <c r="G145" s="61"/>
    </row>
    <row r="146" spans="2:7" ht="19.5" customHeight="1">
      <c r="B146" s="58" t="s">
        <v>103</v>
      </c>
      <c r="C146" s="59" t="s">
        <v>174</v>
      </c>
      <c r="D146" s="59" t="s">
        <v>35</v>
      </c>
      <c r="E146" s="58" t="s">
        <v>123</v>
      </c>
      <c r="F146" s="58">
        <v>73</v>
      </c>
      <c r="G146" s="61"/>
    </row>
    <row r="147" spans="2:7" ht="19.5" customHeight="1">
      <c r="B147" s="58" t="s">
        <v>104</v>
      </c>
      <c r="C147" s="59" t="s">
        <v>56</v>
      </c>
      <c r="D147" s="59" t="s">
        <v>175</v>
      </c>
      <c r="E147" s="58" t="s">
        <v>123</v>
      </c>
      <c r="F147" s="58">
        <v>51</v>
      </c>
      <c r="G147" s="45" t="s">
        <v>300</v>
      </c>
    </row>
    <row r="148" spans="2:7" ht="19.5" customHeight="1">
      <c r="B148" s="58" t="s">
        <v>218</v>
      </c>
      <c r="C148" s="59" t="s">
        <v>56</v>
      </c>
      <c r="D148" s="59" t="s">
        <v>40</v>
      </c>
      <c r="E148" s="58" t="s">
        <v>123</v>
      </c>
      <c r="F148" s="58">
        <v>54</v>
      </c>
      <c r="G148" s="45" t="s">
        <v>300</v>
      </c>
    </row>
    <row r="149" spans="2:7" ht="19.5" customHeight="1">
      <c r="B149" s="58" t="s">
        <v>219</v>
      </c>
      <c r="C149" s="42" t="s">
        <v>228</v>
      </c>
      <c r="D149" s="42" t="s">
        <v>229</v>
      </c>
      <c r="E149" s="58" t="s">
        <v>123</v>
      </c>
      <c r="F149" s="58"/>
      <c r="G149" s="61"/>
    </row>
    <row r="150" spans="2:7" ht="19.5" customHeight="1">
      <c r="B150" s="58" t="s">
        <v>230</v>
      </c>
      <c r="C150" s="59" t="s">
        <v>176</v>
      </c>
      <c r="D150" s="59" t="s">
        <v>177</v>
      </c>
      <c r="E150" s="58" t="s">
        <v>123</v>
      </c>
      <c r="F150" s="58">
        <v>10</v>
      </c>
      <c r="G150" s="61"/>
    </row>
    <row r="151" spans="2:7" ht="19.5" customHeight="1">
      <c r="B151" s="58" t="s">
        <v>231</v>
      </c>
      <c r="C151" s="59" t="s">
        <v>67</v>
      </c>
      <c r="D151" s="59" t="s">
        <v>178</v>
      </c>
      <c r="E151" s="58" t="s">
        <v>123</v>
      </c>
      <c r="F151" s="58">
        <v>34</v>
      </c>
      <c r="G151" s="61"/>
    </row>
    <row r="152" spans="2:7" ht="19.5" customHeight="1">
      <c r="B152" s="58"/>
      <c r="C152" s="102" t="s">
        <v>112</v>
      </c>
      <c r="D152" s="49" t="s">
        <v>105</v>
      </c>
      <c r="E152" s="10"/>
      <c r="F152" s="61"/>
      <c r="G152" s="61"/>
    </row>
    <row r="153" spans="2:7" ht="19.5" customHeight="1">
      <c r="B153" s="58"/>
      <c r="C153" s="103"/>
      <c r="D153" s="49" t="s">
        <v>106</v>
      </c>
      <c r="E153" s="10"/>
      <c r="F153" s="61">
        <f>SUM(F127:F152)</f>
        <v>945.5</v>
      </c>
      <c r="G153" s="71" t="s">
        <v>150</v>
      </c>
    </row>
    <row r="154" spans="2:7" ht="19.5" customHeight="1">
      <c r="B154" s="58"/>
      <c r="C154" s="104"/>
      <c r="D154" s="49" t="s">
        <v>107</v>
      </c>
      <c r="E154" s="10"/>
      <c r="F154" s="61">
        <f>AVERAGE(F153/25)</f>
        <v>37.82</v>
      </c>
      <c r="G154" s="72">
        <v>0.92</v>
      </c>
    </row>
    <row r="155" spans="2:7" ht="43.5" customHeight="1">
      <c r="B155" s="58"/>
      <c r="C155" s="10"/>
      <c r="D155" s="10"/>
      <c r="E155" s="10"/>
      <c r="F155" s="10"/>
      <c r="G155" s="74"/>
    </row>
    <row r="156" spans="2:7" ht="19.5" customHeight="1">
      <c r="B156" s="58" t="s">
        <v>84</v>
      </c>
      <c r="C156" s="59" t="s">
        <v>62</v>
      </c>
      <c r="D156" s="59" t="s">
        <v>152</v>
      </c>
      <c r="E156" s="58" t="s">
        <v>124</v>
      </c>
      <c r="F156" s="58">
        <v>65</v>
      </c>
      <c r="G156" s="45" t="s">
        <v>300</v>
      </c>
    </row>
    <row r="157" spans="2:7" ht="19.5" customHeight="1">
      <c r="B157" s="58" t="s">
        <v>85</v>
      </c>
      <c r="C157" s="59" t="s">
        <v>195</v>
      </c>
      <c r="D157" s="59" t="s">
        <v>42</v>
      </c>
      <c r="E157" s="58" t="s">
        <v>124</v>
      </c>
      <c r="F157" s="58"/>
      <c r="G157" s="61"/>
    </row>
    <row r="158" spans="2:7" ht="19.5" customHeight="1">
      <c r="B158" s="58" t="s">
        <v>86</v>
      </c>
      <c r="C158" s="59" t="s">
        <v>153</v>
      </c>
      <c r="D158" s="59" t="s">
        <v>78</v>
      </c>
      <c r="E158" s="58" t="s">
        <v>124</v>
      </c>
      <c r="F158" s="58">
        <v>9</v>
      </c>
      <c r="G158" s="58"/>
    </row>
    <row r="159" spans="2:7" ht="19.5" customHeight="1">
      <c r="B159" s="58" t="s">
        <v>87</v>
      </c>
      <c r="C159" s="59" t="s">
        <v>81</v>
      </c>
      <c r="D159" s="59" t="s">
        <v>58</v>
      </c>
      <c r="E159" s="58" t="s">
        <v>124</v>
      </c>
      <c r="F159" s="58"/>
      <c r="G159" s="61"/>
    </row>
    <row r="160" spans="2:7" ht="19.5" customHeight="1">
      <c r="B160" s="58" t="s">
        <v>88</v>
      </c>
      <c r="C160" s="59" t="s">
        <v>12</v>
      </c>
      <c r="D160" s="59" t="s">
        <v>46</v>
      </c>
      <c r="E160" s="58" t="s">
        <v>124</v>
      </c>
      <c r="F160" s="58">
        <v>38</v>
      </c>
      <c r="G160" s="58"/>
    </row>
    <row r="161" spans="2:7" ht="19.5" customHeight="1">
      <c r="B161" s="58" t="s">
        <v>89</v>
      </c>
      <c r="C161" s="59" t="s">
        <v>12</v>
      </c>
      <c r="D161" s="59" t="s">
        <v>30</v>
      </c>
      <c r="E161" s="58" t="s">
        <v>124</v>
      </c>
      <c r="F161" s="58">
        <v>12</v>
      </c>
      <c r="G161" s="61"/>
    </row>
    <row r="162" spans="2:7" ht="19.5" customHeight="1">
      <c r="B162" s="58" t="s">
        <v>90</v>
      </c>
      <c r="C162" s="59" t="s">
        <v>154</v>
      </c>
      <c r="D162" s="59" t="s">
        <v>155</v>
      </c>
      <c r="E162" s="58" t="s">
        <v>124</v>
      </c>
      <c r="F162" s="58">
        <v>10</v>
      </c>
      <c r="G162" s="58"/>
    </row>
    <row r="163" spans="2:7" ht="19.5" customHeight="1">
      <c r="B163" s="58" t="s">
        <v>91</v>
      </c>
      <c r="C163" s="59" t="s">
        <v>37</v>
      </c>
      <c r="D163" s="59" t="s">
        <v>4</v>
      </c>
      <c r="E163" s="58" t="s">
        <v>124</v>
      </c>
      <c r="F163" s="58">
        <v>423</v>
      </c>
      <c r="G163" s="61" t="s">
        <v>88</v>
      </c>
    </row>
    <row r="164" spans="2:7" ht="19.5" customHeight="1">
      <c r="B164" s="58" t="s">
        <v>92</v>
      </c>
      <c r="C164" s="59" t="s">
        <v>71</v>
      </c>
      <c r="D164" s="59" t="s">
        <v>17</v>
      </c>
      <c r="E164" s="58" t="s">
        <v>124</v>
      </c>
      <c r="F164" s="58">
        <v>34.5</v>
      </c>
      <c r="G164" s="61"/>
    </row>
    <row r="165" spans="2:7" ht="19.5" customHeight="1">
      <c r="B165" s="58" t="s">
        <v>93</v>
      </c>
      <c r="C165" s="59" t="s">
        <v>156</v>
      </c>
      <c r="D165" s="59" t="s">
        <v>152</v>
      </c>
      <c r="E165" s="58" t="s">
        <v>124</v>
      </c>
      <c r="F165" s="58">
        <v>83</v>
      </c>
      <c r="G165" s="45" t="s">
        <v>300</v>
      </c>
    </row>
    <row r="166" spans="2:7" ht="19.5" customHeight="1">
      <c r="B166" s="58" t="s">
        <v>94</v>
      </c>
      <c r="C166" s="59" t="s">
        <v>157</v>
      </c>
      <c r="D166" s="59" t="s">
        <v>80</v>
      </c>
      <c r="E166" s="58" t="s">
        <v>124</v>
      </c>
      <c r="F166" s="58">
        <v>10</v>
      </c>
      <c r="G166" s="61"/>
    </row>
    <row r="167" spans="2:7" ht="19.5" customHeight="1">
      <c r="B167" s="58" t="s">
        <v>95</v>
      </c>
      <c r="C167" s="59" t="s">
        <v>56</v>
      </c>
      <c r="D167" s="59" t="s">
        <v>158</v>
      </c>
      <c r="E167" s="58" t="s">
        <v>124</v>
      </c>
      <c r="F167" s="58"/>
      <c r="G167" s="61"/>
    </row>
    <row r="168" spans="2:7" ht="19.5" customHeight="1">
      <c r="B168" s="58" t="s">
        <v>96</v>
      </c>
      <c r="C168" s="59" t="s">
        <v>77</v>
      </c>
      <c r="D168" s="59" t="s">
        <v>38</v>
      </c>
      <c r="E168" s="58" t="s">
        <v>124</v>
      </c>
      <c r="F168" s="58">
        <v>111.5</v>
      </c>
      <c r="G168" s="45" t="s">
        <v>300</v>
      </c>
    </row>
    <row r="169" spans="2:7" ht="19.5" customHeight="1">
      <c r="B169" s="58" t="s">
        <v>97</v>
      </c>
      <c r="C169" s="59" t="s">
        <v>48</v>
      </c>
      <c r="D169" s="59" t="s">
        <v>159</v>
      </c>
      <c r="E169" s="58" t="s">
        <v>124</v>
      </c>
      <c r="F169" s="58">
        <v>22</v>
      </c>
      <c r="G169" s="61"/>
    </row>
    <row r="170" spans="2:7" ht="19.5" customHeight="1">
      <c r="B170" s="58" t="s">
        <v>98</v>
      </c>
      <c r="C170" s="59" t="s">
        <v>49</v>
      </c>
      <c r="D170" s="59" t="s">
        <v>57</v>
      </c>
      <c r="E170" s="58" t="s">
        <v>124</v>
      </c>
      <c r="F170" s="58">
        <v>51</v>
      </c>
      <c r="G170" s="45" t="s">
        <v>300</v>
      </c>
    </row>
    <row r="171" spans="2:7" ht="19.5" customHeight="1">
      <c r="B171" s="58" t="s">
        <v>99</v>
      </c>
      <c r="C171" s="59" t="s">
        <v>59</v>
      </c>
      <c r="D171" s="59" t="s">
        <v>73</v>
      </c>
      <c r="E171" s="58" t="s">
        <v>124</v>
      </c>
      <c r="F171" s="58">
        <v>5</v>
      </c>
      <c r="G171" s="61"/>
    </row>
    <row r="172" spans="2:7" ht="19.5" customHeight="1">
      <c r="B172" s="58" t="s">
        <v>100</v>
      </c>
      <c r="C172" s="59" t="s">
        <v>79</v>
      </c>
      <c r="D172" s="59" t="s">
        <v>9</v>
      </c>
      <c r="E172" s="58" t="s">
        <v>124</v>
      </c>
      <c r="F172" s="58">
        <v>55</v>
      </c>
      <c r="G172" s="45" t="s">
        <v>300</v>
      </c>
    </row>
    <row r="173" spans="2:7" ht="19.5" customHeight="1">
      <c r="B173" s="58"/>
      <c r="C173" s="102" t="s">
        <v>113</v>
      </c>
      <c r="D173" s="49" t="s">
        <v>105</v>
      </c>
      <c r="E173" s="58"/>
      <c r="F173" s="58"/>
    </row>
    <row r="174" spans="2:7" ht="19.5" customHeight="1">
      <c r="B174" s="58"/>
      <c r="C174" s="103"/>
      <c r="D174" s="49" t="s">
        <v>106</v>
      </c>
      <c r="E174" s="58"/>
      <c r="F174" s="61">
        <f>SUM(F156:F173)</f>
        <v>929</v>
      </c>
      <c r="G174" s="71" t="s">
        <v>150</v>
      </c>
    </row>
    <row r="175" spans="2:7" ht="19.5" customHeight="1">
      <c r="B175" s="58"/>
      <c r="C175" s="104"/>
      <c r="D175" s="49" t="s">
        <v>107</v>
      </c>
      <c r="E175" s="58"/>
      <c r="F175" s="61">
        <f>AVERAGE(F174/17)</f>
        <v>54.647058823529413</v>
      </c>
      <c r="G175" s="62">
        <v>0.82</v>
      </c>
    </row>
    <row r="176" spans="2:7" ht="43.5" customHeight="1">
      <c r="B176" s="57"/>
      <c r="C176" s="10"/>
      <c r="D176" s="10"/>
      <c r="E176" s="10"/>
      <c r="F176" s="10"/>
      <c r="G176" s="74"/>
    </row>
    <row r="177" spans="1:7" ht="19.5" customHeight="1">
      <c r="A177" s="52"/>
      <c r="B177" s="47" t="s">
        <v>84</v>
      </c>
      <c r="C177" s="48" t="s">
        <v>138</v>
      </c>
      <c r="D177" s="48" t="s">
        <v>75</v>
      </c>
      <c r="E177" s="50" t="s">
        <v>125</v>
      </c>
      <c r="F177" s="69">
        <v>45</v>
      </c>
      <c r="G177" s="45"/>
    </row>
    <row r="178" spans="1:7" ht="19.5" customHeight="1">
      <c r="A178" s="52"/>
      <c r="B178" s="47" t="s">
        <v>85</v>
      </c>
      <c r="C178" s="48" t="s">
        <v>220</v>
      </c>
      <c r="D178" s="48" t="s">
        <v>61</v>
      </c>
      <c r="E178" s="50" t="s">
        <v>125</v>
      </c>
      <c r="F178" s="69">
        <v>50</v>
      </c>
      <c r="G178" s="45" t="s">
        <v>300</v>
      </c>
    </row>
    <row r="179" spans="1:7" ht="19.5" customHeight="1">
      <c r="A179" s="52"/>
      <c r="B179" s="47" t="s">
        <v>86</v>
      </c>
      <c r="C179" s="48" t="s">
        <v>5</v>
      </c>
      <c r="D179" s="48" t="s">
        <v>139</v>
      </c>
      <c r="E179" s="50" t="s">
        <v>125</v>
      </c>
      <c r="F179" s="58">
        <v>5</v>
      </c>
      <c r="G179" s="45"/>
    </row>
    <row r="180" spans="1:7" ht="19.5" customHeight="1">
      <c r="A180" s="52"/>
      <c r="B180" s="47" t="s">
        <v>87</v>
      </c>
      <c r="C180" s="48" t="s">
        <v>195</v>
      </c>
      <c r="D180" s="48" t="s">
        <v>65</v>
      </c>
      <c r="E180" s="50" t="s">
        <v>125</v>
      </c>
      <c r="F180" s="69"/>
      <c r="G180" s="61"/>
    </row>
    <row r="181" spans="1:7" ht="19.5" customHeight="1">
      <c r="A181" s="52"/>
      <c r="B181" s="47" t="s">
        <v>88</v>
      </c>
      <c r="C181" s="48" t="s">
        <v>140</v>
      </c>
      <c r="D181" s="48" t="s">
        <v>70</v>
      </c>
      <c r="E181" s="50" t="s">
        <v>125</v>
      </c>
      <c r="F181" s="69">
        <v>117</v>
      </c>
      <c r="G181" s="45" t="s">
        <v>300</v>
      </c>
    </row>
    <row r="182" spans="1:7" ht="19.5" customHeight="1">
      <c r="A182" s="52"/>
      <c r="B182" s="47" t="s">
        <v>89</v>
      </c>
      <c r="C182" s="48" t="s">
        <v>64</v>
      </c>
      <c r="D182" s="48" t="s">
        <v>19</v>
      </c>
      <c r="E182" s="50" t="s">
        <v>125</v>
      </c>
      <c r="F182" s="69">
        <v>11</v>
      </c>
      <c r="G182" s="61"/>
    </row>
    <row r="183" spans="1:7" ht="19.5" customHeight="1">
      <c r="A183" s="52"/>
      <c r="B183" s="47" t="s">
        <v>90</v>
      </c>
      <c r="C183" s="48" t="s">
        <v>141</v>
      </c>
      <c r="D183" s="48" t="s">
        <v>35</v>
      </c>
      <c r="E183" s="50" t="s">
        <v>125</v>
      </c>
      <c r="F183" s="69">
        <v>30</v>
      </c>
      <c r="G183" s="45"/>
    </row>
    <row r="184" spans="1:7" ht="19.5" customHeight="1">
      <c r="A184" s="52"/>
      <c r="B184" s="47" t="s">
        <v>91</v>
      </c>
      <c r="C184" s="48" t="s">
        <v>142</v>
      </c>
      <c r="D184" s="48" t="s">
        <v>38</v>
      </c>
      <c r="E184" s="50" t="s">
        <v>125</v>
      </c>
      <c r="F184" s="58">
        <v>41</v>
      </c>
      <c r="G184" s="61"/>
    </row>
    <row r="185" spans="1:7" ht="19.5" customHeight="1">
      <c r="A185" s="52"/>
      <c r="B185" s="47" t="s">
        <v>92</v>
      </c>
      <c r="C185" s="48" t="s">
        <v>143</v>
      </c>
      <c r="D185" s="48" t="s">
        <v>144</v>
      </c>
      <c r="E185" s="50" t="s">
        <v>125</v>
      </c>
      <c r="F185" s="69"/>
      <c r="G185" s="61"/>
    </row>
    <row r="186" spans="1:7" ht="19.5" customHeight="1">
      <c r="A186" s="52"/>
      <c r="B186" s="47" t="s">
        <v>93</v>
      </c>
      <c r="C186" s="48" t="s">
        <v>10</v>
      </c>
      <c r="D186" s="48" t="s">
        <v>83</v>
      </c>
      <c r="E186" s="50" t="s">
        <v>125</v>
      </c>
      <c r="F186" s="69">
        <v>63</v>
      </c>
      <c r="G186" s="45" t="s">
        <v>300</v>
      </c>
    </row>
    <row r="187" spans="1:7" ht="19.5" customHeight="1">
      <c r="A187" s="52"/>
      <c r="B187" s="47" t="s">
        <v>94</v>
      </c>
      <c r="C187" s="48" t="s">
        <v>145</v>
      </c>
      <c r="D187" s="48" t="s">
        <v>46</v>
      </c>
      <c r="E187" s="50" t="s">
        <v>125</v>
      </c>
      <c r="F187" s="69">
        <v>10</v>
      </c>
      <c r="G187" s="61"/>
    </row>
    <row r="188" spans="1:7" ht="19.5" customHeight="1">
      <c r="A188" s="52"/>
      <c r="B188" s="47" t="s">
        <v>95</v>
      </c>
      <c r="C188" s="48" t="s">
        <v>39</v>
      </c>
      <c r="D188" s="48" t="s">
        <v>52</v>
      </c>
      <c r="E188" s="50" t="s">
        <v>125</v>
      </c>
      <c r="F188" s="69">
        <v>27.5</v>
      </c>
      <c r="G188" s="61"/>
    </row>
    <row r="189" spans="1:7" ht="19.5" customHeight="1">
      <c r="A189" s="52"/>
      <c r="B189" s="47" t="s">
        <v>96</v>
      </c>
      <c r="C189" s="48" t="s">
        <v>41</v>
      </c>
      <c r="D189" s="48" t="s">
        <v>68</v>
      </c>
      <c r="E189" s="50" t="s">
        <v>125</v>
      </c>
      <c r="F189" s="69">
        <v>43</v>
      </c>
      <c r="G189" s="61"/>
    </row>
    <row r="190" spans="1:7" ht="19.5" customHeight="1">
      <c r="A190" s="52"/>
      <c r="B190" s="47" t="s">
        <v>97</v>
      </c>
      <c r="C190" s="48" t="s">
        <v>146</v>
      </c>
      <c r="D190" s="48" t="s">
        <v>147</v>
      </c>
      <c r="E190" s="50" t="s">
        <v>125</v>
      </c>
      <c r="F190" s="69">
        <v>20</v>
      </c>
      <c r="G190" s="61"/>
    </row>
    <row r="191" spans="1:7" ht="19.5" customHeight="1">
      <c r="A191" s="52"/>
      <c r="B191" s="47" t="s">
        <v>98</v>
      </c>
      <c r="C191" s="48" t="s">
        <v>148</v>
      </c>
      <c r="D191" s="48" t="s">
        <v>149</v>
      </c>
      <c r="E191" s="50" t="s">
        <v>125</v>
      </c>
      <c r="F191" s="69">
        <v>70</v>
      </c>
      <c r="G191" s="45" t="s">
        <v>300</v>
      </c>
    </row>
    <row r="192" spans="1:7" ht="18.75">
      <c r="A192" s="52"/>
      <c r="B192" s="47" t="s">
        <v>99</v>
      </c>
      <c r="C192" s="48" t="s">
        <v>151</v>
      </c>
      <c r="D192" s="48" t="s">
        <v>82</v>
      </c>
      <c r="E192" s="50" t="s">
        <v>125</v>
      </c>
      <c r="F192" s="69">
        <v>23</v>
      </c>
      <c r="G192" s="61"/>
    </row>
    <row r="193" spans="1:13" ht="18.75">
      <c r="A193" s="52"/>
      <c r="B193" s="47"/>
      <c r="C193" s="102" t="s">
        <v>114</v>
      </c>
      <c r="D193" s="49" t="s">
        <v>105</v>
      </c>
      <c r="E193" s="47"/>
      <c r="F193" s="46">
        <v>5</v>
      </c>
    </row>
    <row r="194" spans="1:13" ht="19.5" customHeight="1">
      <c r="A194" s="52"/>
      <c r="B194" s="43"/>
      <c r="C194" s="103"/>
      <c r="D194" s="49" t="s">
        <v>106</v>
      </c>
      <c r="E194" s="43"/>
      <c r="F194" s="45">
        <f>SUM(F177:F193)</f>
        <v>560.5</v>
      </c>
      <c r="G194" s="71" t="s">
        <v>150</v>
      </c>
    </row>
    <row r="195" spans="1:13" ht="19.5" customHeight="1">
      <c r="A195" s="52"/>
      <c r="B195" s="43"/>
      <c r="C195" s="104"/>
      <c r="D195" s="49" t="s">
        <v>107</v>
      </c>
      <c r="E195" s="43"/>
      <c r="F195" s="45">
        <f>AVERAGE(F194/16)</f>
        <v>35.03125</v>
      </c>
      <c r="G195" s="56">
        <v>0.88</v>
      </c>
    </row>
    <row r="196" spans="1:13" ht="43.5" customHeight="1">
      <c r="A196" s="52"/>
      <c r="B196" s="43"/>
      <c r="C196" s="44"/>
      <c r="D196" s="44"/>
      <c r="E196" s="43"/>
      <c r="F196" s="45"/>
      <c r="G196" s="45"/>
    </row>
    <row r="197" spans="1:13" ht="19.5" customHeight="1">
      <c r="A197" s="51"/>
      <c r="B197" s="50" t="s">
        <v>84</v>
      </c>
      <c r="C197" s="42" t="s">
        <v>0</v>
      </c>
      <c r="D197" s="42" t="s">
        <v>1</v>
      </c>
      <c r="E197" s="50" t="s">
        <v>126</v>
      </c>
      <c r="F197" s="50">
        <v>52</v>
      </c>
      <c r="G197" s="45" t="s">
        <v>300</v>
      </c>
      <c r="H197" s="7"/>
      <c r="I197" s="1"/>
      <c r="J197" s="1"/>
      <c r="K197" s="7"/>
    </row>
    <row r="198" spans="1:13" ht="19.5" customHeight="1">
      <c r="A198" s="51"/>
      <c r="B198" s="50" t="s">
        <v>85</v>
      </c>
      <c r="C198" s="42" t="s">
        <v>3</v>
      </c>
      <c r="D198" s="42" t="s">
        <v>4</v>
      </c>
      <c r="E198" s="50" t="s">
        <v>126</v>
      </c>
      <c r="F198" s="50">
        <v>85</v>
      </c>
      <c r="G198" s="45" t="s">
        <v>300</v>
      </c>
      <c r="H198" s="7"/>
      <c r="I198" s="1"/>
      <c r="J198" s="1"/>
      <c r="K198" s="7"/>
    </row>
    <row r="199" spans="1:13" ht="19.5" customHeight="1">
      <c r="A199" s="51"/>
      <c r="B199" s="50" t="s">
        <v>86</v>
      </c>
      <c r="C199" s="42" t="s">
        <v>5</v>
      </c>
      <c r="D199" s="42" t="s">
        <v>6</v>
      </c>
      <c r="E199" s="50" t="s">
        <v>126</v>
      </c>
      <c r="F199" s="50">
        <v>5</v>
      </c>
      <c r="G199" s="54"/>
      <c r="H199" s="7"/>
      <c r="I199" s="1"/>
      <c r="J199" s="1"/>
      <c r="K199" s="7"/>
    </row>
    <row r="200" spans="1:13" ht="19.5" customHeight="1">
      <c r="A200" s="51"/>
      <c r="B200" s="50" t="s">
        <v>87</v>
      </c>
      <c r="C200" s="42" t="s">
        <v>5</v>
      </c>
      <c r="D200" s="42" t="s">
        <v>7</v>
      </c>
      <c r="E200" s="50" t="s">
        <v>126</v>
      </c>
      <c r="F200" s="50">
        <v>2</v>
      </c>
      <c r="G200" s="54"/>
      <c r="H200" s="40"/>
      <c r="I200" s="41"/>
      <c r="J200" s="41"/>
      <c r="K200" s="40"/>
    </row>
    <row r="201" spans="1:13" ht="19.5" customHeight="1">
      <c r="A201" s="51"/>
      <c r="B201" s="50" t="s">
        <v>88</v>
      </c>
      <c r="C201" s="42" t="s">
        <v>8</v>
      </c>
      <c r="D201" s="42" t="s">
        <v>9</v>
      </c>
      <c r="E201" s="50" t="s">
        <v>126</v>
      </c>
      <c r="F201" s="50">
        <v>4</v>
      </c>
      <c r="G201" s="61"/>
      <c r="H201" s="7"/>
      <c r="I201" s="1"/>
      <c r="J201" s="1"/>
      <c r="K201" s="7"/>
    </row>
    <row r="202" spans="1:13" s="42" customFormat="1" ht="19.5" customHeight="1">
      <c r="B202" s="50" t="s">
        <v>89</v>
      </c>
      <c r="C202" s="42" t="s">
        <v>179</v>
      </c>
      <c r="D202" s="42" t="s">
        <v>4</v>
      </c>
      <c r="E202" s="50" t="s">
        <v>126</v>
      </c>
      <c r="F202" s="50">
        <v>9</v>
      </c>
      <c r="G202" s="61"/>
      <c r="H202" s="50"/>
      <c r="K202" s="50"/>
      <c r="L202" s="50"/>
      <c r="M202" s="54"/>
    </row>
    <row r="203" spans="1:13" ht="19.5" customHeight="1">
      <c r="A203" s="51"/>
      <c r="B203" s="50" t="s">
        <v>90</v>
      </c>
      <c r="C203" s="42" t="s">
        <v>10</v>
      </c>
      <c r="D203" s="42" t="s">
        <v>11</v>
      </c>
      <c r="E203" s="50" t="s">
        <v>126</v>
      </c>
      <c r="F203" s="50">
        <v>30</v>
      </c>
      <c r="G203" s="61"/>
      <c r="H203" s="7"/>
      <c r="I203" s="1"/>
      <c r="J203" s="1"/>
      <c r="K203" s="7"/>
    </row>
    <row r="204" spans="1:13" ht="19.5" customHeight="1">
      <c r="A204" s="51"/>
      <c r="B204" s="50" t="s">
        <v>91</v>
      </c>
      <c r="C204" s="42" t="s">
        <v>12</v>
      </c>
      <c r="D204" s="42" t="s">
        <v>13</v>
      </c>
      <c r="E204" s="50" t="s">
        <v>126</v>
      </c>
      <c r="F204" s="50">
        <v>39</v>
      </c>
      <c r="G204" s="61"/>
      <c r="H204" s="7"/>
      <c r="I204" s="1"/>
      <c r="J204" s="1"/>
      <c r="K204" s="7"/>
    </row>
    <row r="205" spans="1:13" ht="19.5" customHeight="1">
      <c r="A205" s="51"/>
      <c r="B205" s="50" t="s">
        <v>92</v>
      </c>
      <c r="C205" s="42" t="s">
        <v>14</v>
      </c>
      <c r="D205" s="42" t="s">
        <v>15</v>
      </c>
      <c r="E205" s="50" t="s">
        <v>126</v>
      </c>
      <c r="F205" s="60">
        <v>19</v>
      </c>
      <c r="G205" s="61"/>
      <c r="H205" s="7"/>
      <c r="I205" s="1"/>
      <c r="J205" s="1"/>
      <c r="K205" s="7"/>
    </row>
    <row r="206" spans="1:13" ht="19.5" customHeight="1">
      <c r="A206" s="51"/>
      <c r="B206" s="50" t="s">
        <v>93</v>
      </c>
      <c r="C206" s="42" t="s">
        <v>16</v>
      </c>
      <c r="D206" s="42" t="s">
        <v>17</v>
      </c>
      <c r="E206" s="50" t="s">
        <v>126</v>
      </c>
      <c r="F206" s="50">
        <v>258</v>
      </c>
      <c r="G206" s="54" t="s">
        <v>90</v>
      </c>
      <c r="H206" s="7"/>
      <c r="I206" s="1"/>
      <c r="J206" s="1"/>
      <c r="K206" s="7"/>
    </row>
    <row r="207" spans="1:13" ht="19.5" customHeight="1">
      <c r="A207" s="51"/>
      <c r="B207" s="50" t="s">
        <v>94</v>
      </c>
      <c r="C207" s="42" t="s">
        <v>18</v>
      </c>
      <c r="D207" s="42" t="s">
        <v>38</v>
      </c>
      <c r="E207" s="50" t="s">
        <v>126</v>
      </c>
      <c r="F207" s="50">
        <v>34.5</v>
      </c>
      <c r="G207" s="54"/>
      <c r="H207" s="7"/>
      <c r="I207" s="1"/>
      <c r="J207" s="1"/>
      <c r="K207" s="7"/>
    </row>
    <row r="208" spans="1:13" ht="19.5" customHeight="1">
      <c r="A208" s="51"/>
      <c r="B208" s="50" t="s">
        <v>95</v>
      </c>
      <c r="C208" s="42" t="s">
        <v>18</v>
      </c>
      <c r="D208" s="42" t="s">
        <v>19</v>
      </c>
      <c r="E208" s="50" t="s">
        <v>126</v>
      </c>
      <c r="F208" s="50">
        <v>80</v>
      </c>
      <c r="G208" s="45" t="s">
        <v>300</v>
      </c>
      <c r="H208" s="7"/>
      <c r="I208" s="1"/>
      <c r="J208" s="1"/>
      <c r="K208" s="7"/>
    </row>
    <row r="209" spans="1:16" ht="19.5" customHeight="1">
      <c r="A209" s="51"/>
      <c r="B209" s="50" t="s">
        <v>96</v>
      </c>
      <c r="C209" s="42" t="s">
        <v>20</v>
      </c>
      <c r="D209" s="42" t="s">
        <v>21</v>
      </c>
      <c r="E209" s="50" t="s">
        <v>126</v>
      </c>
      <c r="F209" s="70">
        <v>24</v>
      </c>
      <c r="G209" s="61"/>
      <c r="H209" s="7"/>
      <c r="I209" s="1"/>
      <c r="J209" s="1"/>
      <c r="K209" s="7"/>
    </row>
    <row r="210" spans="1:16" ht="19.5" customHeight="1">
      <c r="A210" s="51"/>
      <c r="B210" s="50" t="s">
        <v>97</v>
      </c>
      <c r="C210" s="42" t="s">
        <v>22</v>
      </c>
      <c r="D210" s="42" t="s">
        <v>23</v>
      </c>
      <c r="E210" s="50" t="s">
        <v>126</v>
      </c>
      <c r="F210" s="50">
        <v>163</v>
      </c>
      <c r="G210" s="45" t="s">
        <v>300</v>
      </c>
      <c r="H210" s="7"/>
      <c r="I210" s="102"/>
      <c r="J210" s="8"/>
      <c r="K210" s="7"/>
    </row>
    <row r="211" spans="1:16" ht="19.5" customHeight="1">
      <c r="A211" s="51"/>
      <c r="B211" s="50" t="s">
        <v>98</v>
      </c>
      <c r="C211" s="42" t="s">
        <v>24</v>
      </c>
      <c r="D211" s="42" t="s">
        <v>25</v>
      </c>
      <c r="E211" s="50" t="s">
        <v>126</v>
      </c>
      <c r="F211" s="50">
        <v>21</v>
      </c>
      <c r="G211" s="61"/>
      <c r="H211" s="7"/>
      <c r="I211" s="103"/>
      <c r="J211" s="8"/>
      <c r="K211" s="7"/>
    </row>
    <row r="212" spans="1:16" ht="19.5" customHeight="1">
      <c r="A212" s="51"/>
      <c r="B212" s="50" t="s">
        <v>99</v>
      </c>
      <c r="C212" s="42" t="s">
        <v>26</v>
      </c>
      <c r="D212" s="42" t="s">
        <v>27</v>
      </c>
      <c r="E212" s="50" t="s">
        <v>126</v>
      </c>
      <c r="F212" s="50"/>
      <c r="G212" s="54"/>
      <c r="H212" s="7"/>
      <c r="I212" s="103"/>
      <c r="J212" s="8"/>
      <c r="K212" s="7"/>
    </row>
    <row r="213" spans="1:16" ht="19.5" customHeight="1">
      <c r="A213" s="51"/>
      <c r="B213" s="50" t="s">
        <v>100</v>
      </c>
      <c r="C213" s="42" t="s">
        <v>137</v>
      </c>
      <c r="D213" s="42" t="s">
        <v>63</v>
      </c>
      <c r="E213" s="50" t="s">
        <v>126</v>
      </c>
      <c r="F213" s="50">
        <v>60</v>
      </c>
      <c r="G213" s="45" t="s">
        <v>300</v>
      </c>
      <c r="H213" s="7"/>
      <c r="I213" s="104"/>
      <c r="J213" s="8"/>
      <c r="K213" s="7"/>
    </row>
    <row r="214" spans="1:16" ht="19.5" customHeight="1">
      <c r="A214" s="51"/>
      <c r="B214" s="50" t="s">
        <v>101</v>
      </c>
      <c r="C214" s="42" t="s">
        <v>28</v>
      </c>
      <c r="D214" s="42" t="s">
        <v>29</v>
      </c>
      <c r="E214" s="50" t="s">
        <v>126</v>
      </c>
      <c r="F214" s="50">
        <v>371</v>
      </c>
      <c r="G214" s="45" t="s">
        <v>89</v>
      </c>
      <c r="H214" s="1"/>
      <c r="I214" s="1"/>
      <c r="J214" s="1"/>
      <c r="P214" s="12"/>
    </row>
    <row r="215" spans="1:16" ht="19.5" customHeight="1">
      <c r="A215" s="51"/>
      <c r="B215" s="50"/>
      <c r="C215" s="102" t="s">
        <v>115</v>
      </c>
      <c r="D215" s="49" t="s">
        <v>105</v>
      </c>
      <c r="E215" s="50"/>
      <c r="F215" s="7"/>
      <c r="H215" s="1"/>
      <c r="I215" s="1"/>
      <c r="J215" s="1"/>
      <c r="P215" s="12"/>
    </row>
    <row r="216" spans="1:16" ht="19.5" customHeight="1">
      <c r="A216" s="51"/>
      <c r="B216" s="50"/>
      <c r="C216" s="103"/>
      <c r="D216" s="49" t="s">
        <v>106</v>
      </c>
      <c r="E216" s="50"/>
      <c r="F216" s="54">
        <f>SUM(F197:F215)</f>
        <v>1256.5</v>
      </c>
      <c r="G216" s="71" t="s">
        <v>150</v>
      </c>
      <c r="H216" s="1"/>
      <c r="I216" s="1"/>
      <c r="J216" s="1"/>
    </row>
    <row r="217" spans="1:16" ht="19.5" customHeight="1">
      <c r="A217" s="51"/>
      <c r="B217" s="50"/>
      <c r="C217" s="104"/>
      <c r="D217" s="49" t="s">
        <v>107</v>
      </c>
      <c r="E217" s="50"/>
      <c r="F217" s="11">
        <f>AVERAGE(F216/18)</f>
        <v>69.805555555555557</v>
      </c>
      <c r="G217" s="56">
        <v>0.94</v>
      </c>
      <c r="H217" s="1"/>
      <c r="I217" s="1"/>
      <c r="J217" s="1"/>
    </row>
    <row r="218" spans="1:16" ht="56.25" customHeight="1">
      <c r="A218" s="51"/>
      <c r="B218" s="50"/>
      <c r="C218" s="42"/>
      <c r="D218" s="42"/>
      <c r="E218" s="50"/>
      <c r="F218" s="7"/>
      <c r="G218" s="54"/>
      <c r="H218" s="1"/>
      <c r="I218" s="1"/>
      <c r="J218" s="1"/>
    </row>
    <row r="219" spans="1:16" ht="53.25" customHeight="1">
      <c r="A219" s="51"/>
      <c r="B219" s="50"/>
      <c r="C219" s="42"/>
      <c r="D219" s="42"/>
      <c r="E219" s="50"/>
      <c r="F219" s="7"/>
      <c r="G219" s="54"/>
      <c r="H219" s="1"/>
      <c r="I219" s="1"/>
      <c r="J219" s="1"/>
    </row>
    <row r="220" spans="1:16" ht="19.5" customHeight="1">
      <c r="A220" s="51"/>
      <c r="B220" s="53"/>
      <c r="C220" s="51"/>
      <c r="D220" s="51"/>
      <c r="E220" s="53"/>
      <c r="F220" s="53"/>
      <c r="G220" s="54"/>
    </row>
    <row r="221" spans="1:16" ht="37.5" customHeight="1">
      <c r="D221" s="63" t="s">
        <v>116</v>
      </c>
      <c r="E221" s="34"/>
      <c r="F221" s="64">
        <v>282.5</v>
      </c>
    </row>
    <row r="223" spans="1:16" ht="57" customHeight="1">
      <c r="C223" s="108" t="s">
        <v>117</v>
      </c>
      <c r="D223" s="109"/>
      <c r="E223" s="110"/>
      <c r="F223" s="111">
        <f>SUM(F221:F222,F216,F194,F174,F153,F124,F103,F81,F52,F27)</f>
        <v>10709</v>
      </c>
      <c r="G223" s="112"/>
    </row>
    <row r="225" spans="2:7" ht="26.25" customHeight="1">
      <c r="B225" s="105" t="s">
        <v>302</v>
      </c>
      <c r="C225" s="106"/>
      <c r="D225" s="106"/>
      <c r="E225" s="106"/>
      <c r="F225" s="106"/>
      <c r="G225" s="107"/>
    </row>
    <row r="227" spans="2:7" ht="19.5" customHeight="1">
      <c r="B227" s="113" t="s">
        <v>309</v>
      </c>
      <c r="C227" s="114"/>
      <c r="D227" s="114"/>
      <c r="E227" s="114"/>
      <c r="F227" s="114"/>
      <c r="G227" s="115"/>
    </row>
  </sheetData>
  <mergeCells count="18">
    <mergeCell ref="B227:G227"/>
    <mergeCell ref="C80:C82"/>
    <mergeCell ref="A3:G3"/>
    <mergeCell ref="A2:G2"/>
    <mergeCell ref="A4:G4"/>
    <mergeCell ref="A1:G1"/>
    <mergeCell ref="C51:C53"/>
    <mergeCell ref="C26:C28"/>
    <mergeCell ref="B225:G225"/>
    <mergeCell ref="I210:I213"/>
    <mergeCell ref="C193:C195"/>
    <mergeCell ref="C215:C217"/>
    <mergeCell ref="C223:E223"/>
    <mergeCell ref="C102:C104"/>
    <mergeCell ref="C173:C175"/>
    <mergeCell ref="F223:G223"/>
    <mergeCell ref="C152:C154"/>
    <mergeCell ref="C123:C125"/>
  </mergeCells>
  <pageMargins left="0.7" right="0.7" top="0.75" bottom="0.75" header="0.3" footer="0.3"/>
  <pageSetup paperSize="9" fitToWidth="0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>
      <selection activeCell="J8" sqref="J8"/>
    </sheetView>
  </sheetViews>
  <sheetFormatPr defaultRowHeight="15"/>
  <cols>
    <col min="1" max="1" width="7.5703125" customWidth="1"/>
    <col min="2" max="2" width="9.85546875" customWidth="1"/>
    <col min="3" max="3" width="20" customWidth="1"/>
    <col min="4" max="4" width="22.7109375" customWidth="1"/>
    <col min="5" max="5" width="9.85546875" customWidth="1"/>
    <col min="6" max="6" width="15.5703125" customWidth="1"/>
  </cols>
  <sheetData>
    <row r="2" spans="2:12" ht="39">
      <c r="B2" s="125" t="s">
        <v>127</v>
      </c>
      <c r="C2" s="125"/>
      <c r="D2" s="125"/>
      <c r="E2" s="125"/>
      <c r="F2" s="125"/>
      <c r="G2" s="125"/>
    </row>
    <row r="3" spans="2:12" s="13" customFormat="1" ht="26.25" customHeight="1" thickBot="1">
      <c r="B3" s="27"/>
      <c r="C3" s="27"/>
      <c r="D3" s="27"/>
      <c r="E3" s="27"/>
      <c r="F3" s="27"/>
      <c r="G3" s="27"/>
    </row>
    <row r="4" spans="2:12" ht="21.75" thickBot="1">
      <c r="B4" s="15" t="s">
        <v>128</v>
      </c>
      <c r="C4" s="16" t="s">
        <v>129</v>
      </c>
      <c r="D4" s="17" t="s">
        <v>130</v>
      </c>
      <c r="E4" s="18" t="s">
        <v>131</v>
      </c>
      <c r="F4" s="18" t="s">
        <v>132</v>
      </c>
    </row>
    <row r="5" spans="2:12" ht="32.25" thickBot="1">
      <c r="B5" s="19" t="s">
        <v>84</v>
      </c>
      <c r="C5" s="91" t="s">
        <v>278</v>
      </c>
      <c r="D5" s="91" t="s">
        <v>279</v>
      </c>
      <c r="E5" s="88" t="s">
        <v>118</v>
      </c>
      <c r="F5" s="92" t="s">
        <v>303</v>
      </c>
    </row>
    <row r="6" spans="2:12" ht="32.25" thickBot="1">
      <c r="B6" s="20" t="s">
        <v>85</v>
      </c>
      <c r="C6" s="87" t="s">
        <v>69</v>
      </c>
      <c r="D6" s="87" t="s">
        <v>82</v>
      </c>
      <c r="E6" s="88" t="s">
        <v>119</v>
      </c>
      <c r="F6" s="88" t="s">
        <v>304</v>
      </c>
    </row>
    <row r="7" spans="2:12" ht="32.25" thickBot="1">
      <c r="B7" s="20" t="s">
        <v>86</v>
      </c>
      <c r="C7" s="91" t="s">
        <v>287</v>
      </c>
      <c r="D7" s="91" t="s">
        <v>32</v>
      </c>
      <c r="E7" s="88" t="s">
        <v>118</v>
      </c>
      <c r="F7" s="92">
        <v>552</v>
      </c>
    </row>
    <row r="8" spans="2:12" ht="32.25" thickBot="1">
      <c r="B8" s="20" t="s">
        <v>87</v>
      </c>
      <c r="C8" s="91" t="s">
        <v>283</v>
      </c>
      <c r="D8" s="91" t="s">
        <v>284</v>
      </c>
      <c r="E8" s="88" t="s">
        <v>118</v>
      </c>
      <c r="F8" s="92" t="s">
        <v>305</v>
      </c>
    </row>
    <row r="9" spans="2:12" ht="32.25" thickBot="1">
      <c r="B9" s="20" t="s">
        <v>88</v>
      </c>
      <c r="C9" s="89" t="s">
        <v>37</v>
      </c>
      <c r="D9" s="89" t="s">
        <v>4</v>
      </c>
      <c r="E9" s="90" t="s">
        <v>124</v>
      </c>
      <c r="F9" s="90" t="s">
        <v>306</v>
      </c>
    </row>
    <row r="10" spans="2:12" ht="32.25" thickBot="1">
      <c r="B10" s="20" t="s">
        <v>89</v>
      </c>
      <c r="C10" s="87" t="s">
        <v>28</v>
      </c>
      <c r="D10" s="87" t="s">
        <v>29</v>
      </c>
      <c r="E10" s="88" t="s">
        <v>126</v>
      </c>
      <c r="F10" s="88" t="s">
        <v>307</v>
      </c>
    </row>
    <row r="11" spans="2:12" ht="32.25" thickBot="1">
      <c r="B11" s="20" t="s">
        <v>90</v>
      </c>
      <c r="C11" s="87" t="s">
        <v>16</v>
      </c>
      <c r="D11" s="87" t="s">
        <v>17</v>
      </c>
      <c r="E11" s="88" t="s">
        <v>126</v>
      </c>
      <c r="F11" s="88" t="s">
        <v>308</v>
      </c>
      <c r="I11" s="35"/>
      <c r="J11" s="35"/>
      <c r="K11" s="36"/>
      <c r="L11" s="36"/>
    </row>
    <row r="12" spans="2:12" ht="32.25" thickBot="1">
      <c r="B12" s="20" t="s">
        <v>91</v>
      </c>
      <c r="C12" s="87" t="s">
        <v>198</v>
      </c>
      <c r="D12" s="87" t="s">
        <v>199</v>
      </c>
      <c r="E12" s="88" t="s">
        <v>121</v>
      </c>
      <c r="F12" s="88">
        <v>207</v>
      </c>
    </row>
    <row r="13" spans="2:12" s="13" customFormat="1" ht="32.25" thickBot="1">
      <c r="B13" s="20" t="s">
        <v>92</v>
      </c>
      <c r="C13" s="87" t="s">
        <v>77</v>
      </c>
      <c r="D13" s="87" t="s">
        <v>273</v>
      </c>
      <c r="E13" s="88" t="s">
        <v>120</v>
      </c>
      <c r="F13" s="88">
        <v>203.5</v>
      </c>
    </row>
    <row r="14" spans="2:12" ht="32.25" thickBot="1">
      <c r="B14" s="21" t="s">
        <v>93</v>
      </c>
      <c r="C14" s="87" t="s">
        <v>44</v>
      </c>
      <c r="D14" s="87" t="s">
        <v>247</v>
      </c>
      <c r="E14" s="88" t="s">
        <v>119</v>
      </c>
      <c r="F14" s="90">
        <v>178</v>
      </c>
    </row>
    <row r="15" spans="2:12" ht="29.25" thickBot="1">
      <c r="B15" s="122" t="s">
        <v>133</v>
      </c>
      <c r="C15" s="123"/>
      <c r="D15" s="123"/>
      <c r="E15" s="124"/>
      <c r="F15" s="22">
        <f>SUM(F5:F14)</f>
        <v>1140.5</v>
      </c>
    </row>
    <row r="17" spans="3:5">
      <c r="C17" s="13"/>
    </row>
    <row r="18" spans="3:5" ht="21">
      <c r="C18" s="81" t="s">
        <v>275</v>
      </c>
      <c r="D18" s="81"/>
      <c r="E18" s="82"/>
    </row>
  </sheetData>
  <mergeCells count="2">
    <mergeCell ref="B15:E15"/>
    <mergeCell ref="B2:G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5"/>
  <sheetViews>
    <sheetView zoomScaleNormal="100" workbookViewId="0">
      <selection activeCell="F13" sqref="F13"/>
    </sheetView>
  </sheetViews>
  <sheetFormatPr defaultRowHeight="15"/>
  <cols>
    <col min="1" max="1" width="6.140625" customWidth="1"/>
    <col min="2" max="2" width="13.140625" customWidth="1"/>
    <col min="3" max="3" width="19.85546875" customWidth="1"/>
    <col min="4" max="4" width="20" customWidth="1"/>
    <col min="5" max="5" width="21.85546875" customWidth="1"/>
    <col min="7" max="9" width="9.140625" customWidth="1"/>
    <col min="10" max="10" width="9.28515625" customWidth="1"/>
    <col min="11" max="11" width="9.5703125" customWidth="1"/>
    <col min="12" max="12" width="15" customWidth="1"/>
    <col min="13" max="13" width="18.140625" customWidth="1"/>
  </cols>
  <sheetData>
    <row r="2" spans="2:16" ht="36.75" thickBot="1">
      <c r="B2" s="126" t="s">
        <v>134</v>
      </c>
      <c r="C2" s="126"/>
      <c r="D2" s="126"/>
      <c r="E2" s="126"/>
      <c r="F2" s="13"/>
    </row>
    <row r="3" spans="2:16" ht="21.75" thickBot="1">
      <c r="B3" s="23" t="s">
        <v>128</v>
      </c>
      <c r="C3" s="24" t="s">
        <v>131</v>
      </c>
      <c r="D3" s="24" t="s">
        <v>132</v>
      </c>
      <c r="E3" s="93" t="s">
        <v>135</v>
      </c>
      <c r="F3" s="13"/>
    </row>
    <row r="4" spans="2:16" ht="29.25" thickBot="1">
      <c r="B4" s="28" t="s">
        <v>84</v>
      </c>
      <c r="C4" s="25" t="s">
        <v>197</v>
      </c>
      <c r="D4" s="26">
        <v>2594</v>
      </c>
      <c r="E4" s="94">
        <v>129.69999999999999</v>
      </c>
      <c r="F4" s="13"/>
      <c r="L4" s="38"/>
      <c r="M4" s="39"/>
    </row>
    <row r="5" spans="2:16" ht="29.25" thickBot="1">
      <c r="B5" s="28" t="s">
        <v>85</v>
      </c>
      <c r="C5" s="25" t="s">
        <v>108</v>
      </c>
      <c r="D5" s="26">
        <v>1647.5</v>
      </c>
      <c r="E5" s="94">
        <v>78.45</v>
      </c>
      <c r="F5" s="13"/>
    </row>
    <row r="6" spans="2:16" ht="29.25" thickBot="1">
      <c r="B6" s="28" t="s">
        <v>86</v>
      </c>
      <c r="C6" s="77" t="s">
        <v>115</v>
      </c>
      <c r="D6" s="78">
        <v>1256.5</v>
      </c>
      <c r="E6" s="95">
        <v>69.81</v>
      </c>
      <c r="F6" s="13"/>
      <c r="K6" s="37"/>
      <c r="L6" s="38"/>
      <c r="M6" s="39"/>
    </row>
    <row r="7" spans="2:16" ht="29.25" thickBot="1">
      <c r="B7" s="76" t="s">
        <v>87</v>
      </c>
      <c r="C7" s="100" t="s">
        <v>113</v>
      </c>
      <c r="D7" s="99">
        <v>929</v>
      </c>
      <c r="E7" s="96">
        <v>54.65</v>
      </c>
      <c r="F7" s="13"/>
      <c r="G7" s="37"/>
      <c r="H7" s="38"/>
      <c r="I7" s="39"/>
      <c r="L7" s="38"/>
    </row>
    <row r="8" spans="2:16" ht="29.25" thickBot="1">
      <c r="B8" s="28" t="s">
        <v>88</v>
      </c>
      <c r="C8" s="79" t="s">
        <v>110</v>
      </c>
      <c r="D8" s="80">
        <v>1126.5</v>
      </c>
      <c r="E8" s="97">
        <v>45.06</v>
      </c>
      <c r="F8" s="13"/>
      <c r="G8" s="66"/>
      <c r="H8" s="37"/>
      <c r="I8" s="38"/>
      <c r="J8" s="39"/>
      <c r="K8" s="37"/>
      <c r="L8" s="38"/>
      <c r="M8" s="39"/>
    </row>
    <row r="9" spans="2:16" ht="29.25" thickBot="1">
      <c r="B9" s="28" t="s">
        <v>89</v>
      </c>
      <c r="C9" s="100" t="s">
        <v>111</v>
      </c>
      <c r="D9" s="26">
        <v>696.5</v>
      </c>
      <c r="E9" s="94">
        <v>40.97</v>
      </c>
      <c r="F9" s="13"/>
      <c r="G9" s="37"/>
      <c r="H9" s="38"/>
      <c r="I9" s="39"/>
      <c r="K9" s="37"/>
      <c r="L9" s="38"/>
      <c r="M9" s="39"/>
    </row>
    <row r="10" spans="2:16" ht="29.25" thickBot="1">
      <c r="B10" s="28" t="s">
        <v>90</v>
      </c>
      <c r="C10" s="55" t="s">
        <v>112</v>
      </c>
      <c r="D10" s="26">
        <v>945.5</v>
      </c>
      <c r="E10" s="98">
        <v>37.82</v>
      </c>
      <c r="F10" s="13"/>
      <c r="G10" s="66"/>
      <c r="H10" s="66"/>
      <c r="I10" s="66"/>
      <c r="K10" s="37"/>
      <c r="L10" s="38"/>
      <c r="M10" s="39"/>
      <c r="P10" s="65"/>
    </row>
    <row r="11" spans="2:16" ht="29.25" thickBot="1">
      <c r="B11" s="28" t="s">
        <v>91</v>
      </c>
      <c r="C11" s="25" t="s">
        <v>310</v>
      </c>
      <c r="D11" s="26">
        <v>670.5</v>
      </c>
      <c r="E11" s="94">
        <v>37.25</v>
      </c>
      <c r="F11" s="13"/>
      <c r="G11" s="37"/>
      <c r="H11" s="38"/>
      <c r="I11" s="39"/>
      <c r="K11" s="37"/>
      <c r="L11" s="38"/>
      <c r="M11" s="37"/>
    </row>
    <row r="12" spans="2:16" ht="29.25" thickBot="1">
      <c r="B12" s="28" t="s">
        <v>92</v>
      </c>
      <c r="C12" s="25" t="s">
        <v>114</v>
      </c>
      <c r="D12" s="26">
        <v>560.5</v>
      </c>
      <c r="E12" s="94">
        <v>35.03</v>
      </c>
      <c r="F12" s="13"/>
      <c r="K12" s="37"/>
      <c r="L12" s="38"/>
      <c r="M12" s="39"/>
    </row>
    <row r="13" spans="2:16" ht="29.25" thickBot="1">
      <c r="B13" s="127" t="s">
        <v>136</v>
      </c>
      <c r="C13" s="128"/>
      <c r="D13" s="29">
        <f>SUM(D4:D12)</f>
        <v>10426.5</v>
      </c>
      <c r="E13" s="30">
        <f>AVERAGE(D13/153)</f>
        <v>68.147058823529406</v>
      </c>
      <c r="F13" s="13"/>
    </row>
    <row r="14" spans="2:16" ht="18.75" customHeight="1" thickBot="1">
      <c r="B14" s="31"/>
      <c r="C14" s="31"/>
      <c r="D14" s="31"/>
      <c r="E14" s="31"/>
      <c r="F14" s="13"/>
    </row>
    <row r="15" spans="2:16" ht="27" customHeight="1" thickBot="1">
      <c r="B15" s="31"/>
      <c r="C15" s="14" t="s">
        <v>116</v>
      </c>
      <c r="D15" s="32">
        <v>282.5</v>
      </c>
      <c r="E15" s="33" t="s">
        <v>132</v>
      </c>
      <c r="F15" s="13"/>
    </row>
  </sheetData>
  <sortState ref="C4:E13">
    <sortCondition descending="1" ref="E4:E13"/>
  </sortState>
  <mergeCells count="2">
    <mergeCell ref="B2:E2"/>
    <mergeCell ref="B13:C13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Celá škola</vt:lpstr>
      <vt:lpstr>TOP 10</vt:lpstr>
      <vt:lpstr>Poradie tried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Imrich</dc:creator>
  <cp:lastModifiedBy>mgrbr</cp:lastModifiedBy>
  <cp:lastPrinted>2022-05-03T15:18:49Z</cp:lastPrinted>
  <dcterms:created xsi:type="dcterms:W3CDTF">2014-04-08T13:03:54Z</dcterms:created>
  <dcterms:modified xsi:type="dcterms:W3CDTF">2022-05-03T16:30:05Z</dcterms:modified>
</cp:coreProperties>
</file>